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o\OneDrive\Pulpit\moje dokumenty\A ARIEL sprzedaz\Cenniki\2026\"/>
    </mc:Choice>
  </mc:AlternateContent>
  <xr:revisionPtr revIDLastSave="0" documentId="13_ncr:1_{280276FC-3E25-4F6D-8E0A-B16644D30FCF}" xr6:coauthVersionLast="47" xr6:coauthVersionMax="47" xr10:uidLastSave="{00000000-0000-0000-0000-000000000000}"/>
  <workbookProtection workbookAlgorithmName="SHA-512" workbookHashValue="EJQYXJThMKnMczsBI0b3QoU233zTq0Iy7xGR6FDAAzQwIVhWNIC++qq/hDzOMLaDN+Eg7RQdencoiMJENvKdQg==" workbookSaltValue="CH+5ePEL2uQM2OQnWGwpmQ==" workbookSpinCount="100000" lockStructure="1"/>
  <bookViews>
    <workbookView showSheetTabs="0" xWindow="-108" yWindow="-108" windowWidth="23256" windowHeight="13896" xr2:uid="{00000000-000D-0000-FFFF-FFFF00000000}"/>
  </bookViews>
  <sheets>
    <sheet name="Prices" sheetId="1" r:id="rId1"/>
  </sheets>
  <definedNames>
    <definedName name="_xlnm.Print_Area" localSheetId="0">Prices!$B$1:$F$143</definedName>
  </definedNames>
  <calcPr calcId="191029"/>
</workbook>
</file>

<file path=xl/calcChain.xml><?xml version="1.0" encoding="utf-8"?>
<calcChain xmlns="http://schemas.openxmlformats.org/spreadsheetml/2006/main">
  <c r="H5" i="1" l="1"/>
  <c r="D82" i="1"/>
  <c r="D141" i="1"/>
  <c r="D6" i="1"/>
  <c r="D138" i="1" l="1"/>
  <c r="D125" i="1"/>
  <c r="D105" i="1"/>
  <c r="D106" i="1"/>
  <c r="D107" i="1"/>
  <c r="D123" i="1" l="1"/>
  <c r="D98" i="1"/>
  <c r="D25" i="1" l="1"/>
  <c r="D31" i="1"/>
  <c r="D32" i="1"/>
  <c r="D33" i="1"/>
  <c r="D45" i="1"/>
  <c r="D140" i="1"/>
  <c r="D136" i="1"/>
  <c r="D72" i="1"/>
  <c r="D94" i="1"/>
  <c r="D97" i="1"/>
  <c r="D118" i="1"/>
  <c r="D119" i="1"/>
  <c r="D120" i="1"/>
  <c r="D117" i="1"/>
  <c r="D122" i="1"/>
  <c r="D124" i="1"/>
  <c r="D126" i="1"/>
  <c r="D109" i="1"/>
  <c r="D110" i="1"/>
  <c r="D111" i="1"/>
  <c r="D112" i="1"/>
  <c r="D113" i="1"/>
  <c r="D114" i="1"/>
  <c r="D115" i="1"/>
  <c r="D116" i="1"/>
  <c r="D121" i="1"/>
  <c r="D78" i="1"/>
  <c r="D48" i="1"/>
  <c r="D37" i="1"/>
  <c r="D27" i="1"/>
  <c r="D22" i="1"/>
  <c r="D21" i="1"/>
  <c r="D132" i="1"/>
  <c r="D131" i="1"/>
  <c r="D70" i="1" l="1"/>
  <c r="D14" i="1" l="1"/>
  <c r="D9" i="1" l="1"/>
  <c r="D12" i="1"/>
  <c r="D13" i="1"/>
  <c r="D7" i="1"/>
  <c r="D8" i="1"/>
  <c r="D10" i="1"/>
  <c r="D11" i="1"/>
  <c r="D15" i="1"/>
  <c r="D16" i="1"/>
  <c r="D17" i="1"/>
  <c r="D18" i="1"/>
  <c r="D19" i="1"/>
  <c r="D20" i="1"/>
  <c r="D23" i="1"/>
  <c r="D24" i="1"/>
  <c r="D26" i="1"/>
  <c r="D28" i="1"/>
  <c r="D29" i="1"/>
  <c r="D30" i="1"/>
  <c r="D34" i="1"/>
  <c r="D35" i="1"/>
  <c r="D36" i="1"/>
  <c r="D38" i="1"/>
  <c r="D39" i="1"/>
  <c r="D40" i="1"/>
  <c r="D41" i="1"/>
  <c r="D42" i="1"/>
  <c r="D44" i="1"/>
  <c r="D46" i="1"/>
  <c r="D47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3" i="1"/>
  <c r="D64" i="1"/>
  <c r="D65" i="1"/>
  <c r="D66" i="1"/>
  <c r="D67" i="1"/>
  <c r="D68" i="1"/>
  <c r="D69" i="1"/>
  <c r="D71" i="1"/>
  <c r="D73" i="1"/>
  <c r="D74" i="1"/>
  <c r="D75" i="1"/>
  <c r="D76" i="1"/>
  <c r="D77" i="1"/>
  <c r="D79" i="1"/>
  <c r="D81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9" i="1"/>
  <c r="D100" i="1"/>
  <c r="D101" i="1"/>
  <c r="D103" i="1"/>
  <c r="D102" i="1"/>
  <c r="D104" i="1"/>
  <c r="D108" i="1"/>
  <c r="D127" i="1"/>
  <c r="D128" i="1"/>
  <c r="D129" i="1"/>
  <c r="D130" i="1"/>
  <c r="D133" i="1"/>
  <c r="D134" i="1"/>
  <c r="D135" i="1"/>
  <c r="D137" i="1"/>
  <c r="D139" i="1"/>
  <c r="D142" i="1"/>
  <c r="D143" i="1" l="1"/>
</calcChain>
</file>

<file path=xl/sharedStrings.xml><?xml version="1.0" encoding="utf-8"?>
<sst xmlns="http://schemas.openxmlformats.org/spreadsheetml/2006/main" count="153" uniqueCount="148">
  <si>
    <t>POA</t>
  </si>
  <si>
    <t>KURS GBP do PLN</t>
  </si>
  <si>
    <t>Podstawowa mapa silnika - 260 KM</t>
  </si>
  <si>
    <t>Mapa silnika - 305 KM/515 Nm, w tym mapy do wyboru (podstawowa, wydajnościowa i wysokiego momentu obrotowego)</t>
  </si>
  <si>
    <t>Otwarty mechanizm różnicowy</t>
  </si>
  <si>
    <t>Zestaw organicznych sprzęgieł Stage 1</t>
  </si>
  <si>
    <t>Regulowana kontrola trakcji z kontrolą startu</t>
  </si>
  <si>
    <t>System ABS z drążkiem E-Balance (wymagane zaciski 4-tłoczkowe AP Racing)</t>
  </si>
  <si>
    <t>Standardowa chłodnica</t>
  </si>
  <si>
    <t>Wysokowydajna chłodnica i dodatkowa pompa wody</t>
  </si>
  <si>
    <t>Standardowy intercooler</t>
  </si>
  <si>
    <t>Wysokowydajny intercooler</t>
  </si>
  <si>
    <t>Polerowanie całego układu wydechowego</t>
  </si>
  <si>
    <t>Rura obejściowa Cat</t>
  </si>
  <si>
    <t>Rura obejściowa Cat - polerowana</t>
  </si>
  <si>
    <t>Osłona wydechu - czarna</t>
  </si>
  <si>
    <t>Standardowy pakiet hamulcowy</t>
  </si>
  <si>
    <t>Zaciski hamulcowe AP Racing 4-tłoczkowe/tarcze hamulcowe 290 mm, jednoczęściowe</t>
  </si>
  <si>
    <t>Zaciski hamulcowe AP Racing 4-tłoczkowe/tarcze hamulcowe 290 mm, dwuczęściowe w fazie rozwoju</t>
  </si>
  <si>
    <t>Przezroczyste/srebrne przewody hamulcowe i sprzęgła z cynkowymi złączkami</t>
  </si>
  <si>
    <t>Przezroczyste/srebrne przewody hamulcowe i sprzęgła z nierdzewnymi złączkami</t>
  </si>
  <si>
    <t>Czarne przewody hamulcowe i sprzęgła z nierdzewnymi złączkami</t>
  </si>
  <si>
    <t>Pionowy hydrauliczny hamulec ręczny</t>
  </si>
  <si>
    <t>Pionowy hydrauliczny hamulec ręczny (pasujący do ABS)</t>
  </si>
  <si>
    <t>Standardowe amortyzatory o stałym skoku - nieregulowane</t>
  </si>
  <si>
    <t>Amortyzatory Bilstein z 4-stopniową regulacją, 2-częściowe sprężyny i hydrauliczne odbojniki</t>
  </si>
  <si>
    <t>Amortyzatory Ohlins z 3-stopniową regulacją, 2-częściowe sprężyny</t>
  </si>
  <si>
    <t>Panele boczne - Przezroczyste</t>
  </si>
  <si>
    <t>Panele boczne - Szary dymiony</t>
  </si>
  <si>
    <t>Główny wyłącznik akumulatora</t>
  </si>
  <si>
    <t>Gaśnica - 1,75 kg (samodzielna)</t>
  </si>
  <si>
    <t>Gaśnica - 2,25 kg (z podłączeniem do instalacji) (zatwierdzona przez MSA)</t>
  </si>
  <si>
    <t>Kamera Smarty Cam z nakładką pomiaru ciśnienia hamulców na wideo</t>
  </si>
  <si>
    <t>Pas holowniczy z tyłu</t>
  </si>
  <si>
    <t>Pakiet kół 16" (czarne satynowe) z oponami terenowymi</t>
  </si>
  <si>
    <t>Pakiet kół 16" z blokadą Beadlock (czarne satynowe) z oponami terenowymi</t>
  </si>
  <si>
    <t>Pakiet kół 18" (czarne błyszczące) z oponami terenowymi</t>
  </si>
  <si>
    <t>Pakiet kół 18" (czarne błyszczące) z oponami szosowymi/torowymi</t>
  </si>
  <si>
    <t>Koło 16" (czarne satynowe) z oponami terenowymi</t>
  </si>
  <si>
    <t>Koło 16" (czarne satynowe) z oponami terenowymi Opona terenowa</t>
  </si>
  <si>
    <t>16-calowa felga Beadlock (czarna satynowa) z oponą All Terrain</t>
  </si>
  <si>
    <t>16-calowa felga Beadlock (czarna satynowa) z oponą Mud Terrain</t>
  </si>
  <si>
    <t>18-calowa felga (czarna błyszcząca) z oponą All Terrain</t>
  </si>
  <si>
    <t>18-calowa felga (czarna błyszcząca) z oponą Road/Track</t>
  </si>
  <si>
    <t>Zestaw chlapaczy</t>
  </si>
  <si>
    <t>Zestaw nakrętek zabezpieczających do kół</t>
  </si>
  <si>
    <t>Koła w alternatywnych kolorach</t>
  </si>
  <si>
    <t>4 reflektory Lazer LED</t>
  </si>
  <si>
    <t>Standardowy pas bezpieczeństwa/szelki 2"</t>
  </si>
  <si>
    <t>Alternatywny kolor podwozia lakierowanego proszkowo</t>
  </si>
  <si>
    <t>Standardowe panele kolorystyczne (maska i tylna pokrywa silnika) - czerwony, zielony, niebieski, żółty, pomarańczowy, czarny, biały</t>
  </si>
  <si>
    <t>Osłona podwozia - od chłodnicy do komory silnika</t>
  </si>
  <si>
    <t>Osłona podwozia - miska olejowa/komora silnika</t>
  </si>
  <si>
    <t>Deska rozdzielcza z włókna węglowego</t>
  </si>
  <si>
    <t>Standardowy tylny panel tablicy rejestracyjnej</t>
  </si>
  <si>
    <t>Tylne światła przeciwmgielne Osłona tylnego światła/światła cofania/tablicy rejestracyjnej</t>
  </si>
  <si>
    <t>Tylne światło przeciwmgielne z włókna węglowego/światło cofania/tablica rejestracyjna</t>
  </si>
  <si>
    <t>Rama montażowa tylnego bagażnika*</t>
  </si>
  <si>
    <t>Rama montażowa tylnego bagażnika z dwoma kuframi 42 l*</t>
  </si>
  <si>
    <t>Rama montażowa tylnego bagażnika z pojedynczym kufrem 58 l*</t>
  </si>
  <si>
    <t>Rama montażowa tylnego bagażnika z tacką*</t>
  </si>
  <si>
    <t>Rama montażowa tylnego bagażnika z tacką i pojedynczym kufrem 42 l (lewy, prawy lub środkowy)*</t>
  </si>
  <si>
    <t>Rama montażowa tylnego bagażnika z tacką i dwoma kuframi 42 l*</t>
  </si>
  <si>
    <t>Rama montażowa tylnego bagażnika z tacką i kufrem 58 l*</t>
  </si>
  <si>
    <t>Rama montażowa tylnego bagażnika z pojedynczym bagażnikiem rowerowym (lewy lub prawy)</t>
  </si>
  <si>
    <t>Rama montażowa tylnego bagażnika z dwoma bagażnikami rowerowymi</t>
  </si>
  <si>
    <t>* Dodatkowy bagażnik rowerowy (Po lewej)</t>
  </si>
  <si>
    <t>* Dodatkowy bagażnik rowerowy (Po prawej)</t>
  </si>
  <si>
    <t>40-litrowa, wytrzymała, wodoodporna torba z rolowanym dachem</t>
  </si>
  <si>
    <t>Optymalizator akumulatora/ładowarka podtrzymująca</t>
  </si>
  <si>
    <t>Korek wlewu paliwa bez blokady</t>
  </si>
  <si>
    <t>Korek wlewu paliwa z blokadą</t>
  </si>
  <si>
    <t>Światło stopu wysoko umieszczone</t>
  </si>
  <si>
    <t>Gniazdo zasilania pomocniczego 12 V z gniazdem zapalniczki</t>
  </si>
  <si>
    <t>Gniazdo zasilania pomocniczego 12 V z podwójnym gniazdem USB</t>
  </si>
  <si>
    <t>Uchwyt do telefonu Quadlock z etui</t>
  </si>
  <si>
    <t>Uchwyt do telefonu Quadlock z USB z etui</t>
  </si>
  <si>
    <t>Uchwyt do telefonu Quadlock z ładowaniem bezprzewodowym z etui (sprawdź kompatybilność)</t>
  </si>
  <si>
    <t>Zestaw słuchawkowy 3M Peltor (radio dwukierunkowe, mikrofon z redukcją szumów i łączność Bluetooth)</t>
  </si>
  <si>
    <t>Okulary przeciwsłoneczne Ariel</t>
  </si>
  <si>
    <t>System kamery cofania</t>
  </si>
  <si>
    <t>Podnóżek pasażera</t>
  </si>
  <si>
    <t>Daszek przeciwsłoneczny Nomad - czarny</t>
  </si>
  <si>
    <t>Pokrowiec samochodowy Nomad - Outdoor (Ultimate)</t>
  </si>
  <si>
    <t>Pokrowiec samochodowy Nomad - Indoor (Soft Stretch)</t>
  </si>
  <si>
    <t>Rejestracja w Wielkiej Brytanii i Podatek drogowy w Wielkiej Brytanii</t>
  </si>
  <si>
    <t>NOMAD2</t>
  </si>
  <si>
    <t>w opracowaniu</t>
  </si>
  <si>
    <t>Przegląd techniczny do I rejestracji w UK</t>
  </si>
  <si>
    <t>Podstawa tablicy rejestracyjnej krótkiej</t>
  </si>
  <si>
    <t>Cena brutto PLN</t>
  </si>
  <si>
    <t>Cennik wraz z opisem</t>
  </si>
  <si>
    <t>Kierownica standardowa</t>
  </si>
  <si>
    <t>Kierownica zdejmowana</t>
  </si>
  <si>
    <t>Pakiet kół 16" z blokadą Beadlock (czarne satynowe) z oponami terenowymi na błoto</t>
  </si>
  <si>
    <t>Pakiet kół 16" (czarne satynowe) z oponami terenowymi na błoto</t>
  </si>
  <si>
    <t xml:space="preserve">Kolory opcjonalne Silver/Gunmetal/Gloss Black/Titanium </t>
  </si>
  <si>
    <t>Podwozie z możliwością mocowania układu kierowniczego po lewej i prawej stronie</t>
  </si>
  <si>
    <t>Lakierowanie paneli na inny niż standardowy kolor</t>
  </si>
  <si>
    <t>Lokalizator Autotrac (zatwierdzony przez ubezpieczyciela tylko rynek UK)</t>
  </si>
  <si>
    <t>Rama montażowa tylnego bagażnika z pojedynczym kufrem 42 l (lewy, prawy lub środkowy)*</t>
  </si>
  <si>
    <t>3-calowe nakładki na pas bezpieczeństwa/szelki (na strone)</t>
  </si>
  <si>
    <t>Indywidualne siedzenia z włókna węglowego B4 - dla osób małych/średnich (na strone)</t>
  </si>
  <si>
    <t>Indywidualne siedzenia z włókna węglowego B6 - dla osób średnich (na strone)</t>
  </si>
  <si>
    <t>Balans hamulcy na desce rozdzielczej</t>
  </si>
  <si>
    <t>Osłony ochronne sprężyn</t>
  </si>
  <si>
    <t>Tylny pałąk ochronny (zderzak)</t>
  </si>
  <si>
    <t>Przedni pałąk ochronny wyposażony w wyciągarkę WARN (zderzak)</t>
  </si>
  <si>
    <t>Przedni pałąk ochronny (zderzak)</t>
  </si>
  <si>
    <t>Mechanizm różnicowy o ograniczonym poślizgu (LSD)</t>
  </si>
  <si>
    <t>2" Nakładki na pas bezpieczeństwa (za strone)</t>
  </si>
  <si>
    <t>3-calowy pas bezpieczeństwa/szelki (za strone)</t>
  </si>
  <si>
    <t>3-calowy pas bezpieczeństwa/szelki z aluminiową regulacją na klatce piersiowej (za strone)</t>
  </si>
  <si>
    <t>Rama lakierowana proszkowo w kolorze satynowej czerni</t>
  </si>
  <si>
    <t>RAMA</t>
  </si>
  <si>
    <t>ELEMENTY ZEWNĘTRZNE</t>
  </si>
  <si>
    <t>PASY BEZPIECZEŃSTWA</t>
  </si>
  <si>
    <t>BAGAŻNIKI/DODATKI</t>
  </si>
  <si>
    <t>Uchwyt na koło zapasowe* (w przypadku uchwytu zakładanego do ramy bagżnika prosimy o kontakt)</t>
  </si>
  <si>
    <t>KOŁO ZAPASOWE</t>
  </si>
  <si>
    <t>OŚWIETLENIE</t>
  </si>
  <si>
    <t>anteny obrysowe LED (do jazdy po silnie pofałdowanym terenie - różne kolory)</t>
  </si>
  <si>
    <t>KOŁA</t>
  </si>
  <si>
    <t>KOMFORT/BEZPIECZEŃSTWO</t>
  </si>
  <si>
    <t>KIEROWNICA</t>
  </si>
  <si>
    <t>UKŁADY HAMULCOWE</t>
  </si>
  <si>
    <t>ZAWIESZENIE</t>
  </si>
  <si>
    <t>UKŁADY WYDECHOWE</t>
  </si>
  <si>
    <t>BEZPIECZEŃŚTWO AKTYWNE</t>
  </si>
  <si>
    <t>UKŁAD NAPĘDOWY</t>
  </si>
  <si>
    <t>UKŁAD CHŁODZENIA/ZASILANIA</t>
  </si>
  <si>
    <t>SIEDZENIA</t>
  </si>
  <si>
    <t>REJESTRACJA (w cenie brutto zawiera się rejestracja w Polsce pod warunkiem I rejestracji w UK)</t>
  </si>
  <si>
    <t>Filtry powietrza WRC</t>
  </si>
  <si>
    <t>Indywidualne siedzenia z włókna węglowego B6 - dla osób średnich (na strone) przesuwne</t>
  </si>
  <si>
    <t>Indywidualne siedzenia z włókna węglowego B4 - dla osób małych/średnich (na strone) przesuwne</t>
  </si>
  <si>
    <t>Pas kroczowy do 3-calowych pasów bezpieczeństwa/szelek (za strone)</t>
  </si>
  <si>
    <t>Standardowy układ wydechowy z tłumikiem drogowy - podwójny</t>
  </si>
  <si>
    <t>Standardowe siedzenie z tworzywa sztucznego wzmocnionego włóknem szklanym - teksturowane czarne (na strone)</t>
  </si>
  <si>
    <t>Siedzenie szerokie (+3cm)z tworzywa sztucznego wzmocnionego włóknem szklanym - teksturowane czarne (na strone)</t>
  </si>
  <si>
    <t>2" Standardowy pas bezpieczeństwa z aluminiową regulacją na klatce piersiowej (na strone)</t>
  </si>
  <si>
    <t>Po zaznaczeniu w kolumnie C liczby 1 , program sam oblicza wartość końcową pojazdu i wyświetla ją w polu H5. Istnieje możliwość zmiany kursu w polu J4 poprzez podstawienie innej wartości.  Po więcej informacji prosimy o kontakt.</t>
  </si>
  <si>
    <t>Ceny wg kursu sprzedaży GBP Santander Bank Polska S.A. z dnia poprzedzającego  wystawienie faktury.</t>
  </si>
  <si>
    <t>Cena zawiera wszystkie opłaty związane z importem takie jak transport, odprawy celne, akcyza, VAT, dokumenty rejestracyjne z UK, ich tłumaczenia, ubezpieczenie na 30 dni, pierwsza rejestracja w Polsce. W przypadku odznaczenia dwóch ostatnich pozycji pojazd NIE BĘDZIE mógł zostać zarejestrowany w Polsce!</t>
  </si>
  <si>
    <t>ILOŚĆ</t>
  </si>
  <si>
    <t>Wybór</t>
  </si>
  <si>
    <t>Cennik 2026</t>
  </si>
  <si>
    <t>GBP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</si>
</sst>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[$PLN]_-;\-* #,##0.00\ [$PLN]_-;_-* &quot;-&quot;??\ [$PLN]_-;_-@_-"/>
    <numFmt numFmtId="166" formatCode="_-[$£-809]* #,##0.00_-;\-[$£-809]* #,##0.00_-;_-[$£-809]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  <charset val="238"/>
    </font>
    <font>
      <b/>
      <sz val="10"/>
      <color theme="1" tint="0.249977111117893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8"/>
      <color rgb="FFFF000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color theme="1" tint="0.249977111117893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00CC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2" applyFont="1" applyAlignment="1">
      <alignment horizontal="center"/>
    </xf>
    <xf numFmtId="164" fontId="5" fillId="0" borderId="0" xfId="2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4" fillId="0" borderId="0" xfId="2" applyNumberFormat="1" applyFont="1" applyFill="1" applyAlignment="1">
      <alignment horizontal="center"/>
    </xf>
    <xf numFmtId="166" fontId="2" fillId="3" borderId="12" xfId="0" applyNumberFormat="1" applyFont="1" applyFill="1" applyBorder="1" applyAlignment="1">
      <alignment horizontal="center"/>
    </xf>
    <xf numFmtId="166" fontId="6" fillId="3" borderId="7" xfId="2" applyNumberFormat="1" applyFont="1" applyFill="1" applyBorder="1"/>
    <xf numFmtId="0" fontId="2" fillId="3" borderId="1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64" fontId="6" fillId="0" borderId="0" xfId="2" applyFont="1" applyFill="1" applyAlignment="1">
      <alignment horizontal="left"/>
    </xf>
    <xf numFmtId="164" fontId="6" fillId="0" borderId="0" xfId="2" applyFont="1" applyAlignment="1">
      <alignment horizontal="left"/>
    </xf>
    <xf numFmtId="0" fontId="4" fillId="0" borderId="0" xfId="0" applyFont="1" applyAlignment="1">
      <alignment horizontal="center" wrapText="1"/>
    </xf>
    <xf numFmtId="166" fontId="6" fillId="3" borderId="0" xfId="0" applyNumberFormat="1" applyFont="1" applyFill="1"/>
    <xf numFmtId="0" fontId="6" fillId="0" borderId="0" xfId="0" applyFont="1"/>
    <xf numFmtId="164" fontId="6" fillId="3" borderId="0" xfId="2" applyFont="1" applyFill="1" applyAlignment="1">
      <alignment horizontal="right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6" fontId="6" fillId="3" borderId="1" xfId="0" applyNumberFormat="1" applyFont="1" applyFill="1" applyBorder="1"/>
    <xf numFmtId="164" fontId="6" fillId="3" borderId="2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3" borderId="2" xfId="2" applyFont="1" applyFill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1" applyNumberFormat="1" applyFont="1" applyFill="1" applyBorder="1" applyAlignment="1" applyProtection="1">
      <alignment horizontal="center"/>
      <protection locked="0"/>
    </xf>
    <xf numFmtId="166" fontId="6" fillId="3" borderId="5" xfId="2" applyNumberFormat="1" applyFont="1" applyFill="1" applyBorder="1" applyAlignment="1">
      <alignment horizontal="right"/>
    </xf>
    <xf numFmtId="0" fontId="6" fillId="0" borderId="6" xfId="0" applyFont="1" applyBorder="1"/>
    <xf numFmtId="164" fontId="6" fillId="3" borderId="8" xfId="2" applyFont="1" applyFill="1" applyBorder="1"/>
    <xf numFmtId="0" fontId="2" fillId="0" borderId="0" xfId="1" applyNumberFormat="1" applyFont="1" applyFill="1" applyAlignment="1">
      <alignment horizontal="center"/>
    </xf>
    <xf numFmtId="0" fontId="8" fillId="0" borderId="0" xfId="0" applyFont="1"/>
    <xf numFmtId="49" fontId="6" fillId="0" borderId="0" xfId="0" applyNumberFormat="1" applyFont="1" applyAlignment="1">
      <alignment horizontal="left"/>
    </xf>
    <xf numFmtId="49" fontId="6" fillId="0" borderId="4" xfId="0" applyNumberFormat="1" applyFont="1" applyBorder="1" applyAlignment="1">
      <alignment horizontal="left"/>
    </xf>
    <xf numFmtId="164" fontId="6" fillId="3" borderId="8" xfId="2" applyFont="1" applyFill="1" applyBorder="1" applyAlignment="1">
      <alignment horizontal="center"/>
    </xf>
    <xf numFmtId="0" fontId="2" fillId="2" borderId="9" xfId="1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/>
    <xf numFmtId="49" fontId="6" fillId="2" borderId="4" xfId="0" applyNumberFormat="1" applyFont="1" applyFill="1" applyBorder="1" applyAlignment="1">
      <alignment horizontal="left"/>
    </xf>
    <xf numFmtId="164" fontId="6" fillId="3" borderId="8" xfId="2" applyFont="1" applyFill="1" applyBorder="1" applyAlignment="1" applyProtection="1">
      <alignment horizontal="right"/>
      <protection locked="0"/>
    </xf>
    <xf numFmtId="164" fontId="6" fillId="3" borderId="8" xfId="2" applyFont="1" applyFill="1" applyBorder="1" applyProtection="1">
      <protection locked="0"/>
    </xf>
    <xf numFmtId="164" fontId="6" fillId="3" borderId="8" xfId="2" applyFont="1" applyFill="1" applyBorder="1" applyAlignment="1">
      <alignment horizontal="right"/>
    </xf>
    <xf numFmtId="164" fontId="6" fillId="0" borderId="0" xfId="2" applyFont="1" applyAlignment="1">
      <alignment horizontal="center"/>
    </xf>
    <xf numFmtId="164" fontId="6" fillId="0" borderId="6" xfId="2" applyFont="1" applyFill="1" applyBorder="1"/>
    <xf numFmtId="164" fontId="6" fillId="0" borderId="0" xfId="2" applyFont="1"/>
    <xf numFmtId="49" fontId="6" fillId="0" borderId="4" xfId="2" applyNumberFormat="1" applyFont="1" applyFill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3" xfId="0" applyFont="1" applyBorder="1"/>
    <xf numFmtId="0" fontId="6" fillId="0" borderId="14" xfId="0" applyFont="1" applyBorder="1"/>
    <xf numFmtId="166" fontId="6" fillId="3" borderId="6" xfId="2" applyNumberFormat="1" applyFont="1" applyFill="1" applyBorder="1" applyAlignment="1">
      <alignment horizontal="right"/>
    </xf>
    <xf numFmtId="0" fontId="2" fillId="0" borderId="3" xfId="0" applyFont="1" applyBorder="1"/>
    <xf numFmtId="164" fontId="6" fillId="0" borderId="0" xfId="2" applyFont="1" applyFill="1" applyAlignment="1">
      <alignment horizontal="center"/>
    </xf>
    <xf numFmtId="164" fontId="2" fillId="0" borderId="3" xfId="2" applyFont="1" applyFill="1" applyBorder="1" applyAlignment="1"/>
    <xf numFmtId="164" fontId="8" fillId="0" borderId="0" xfId="2" applyFont="1" applyFill="1"/>
    <xf numFmtId="164" fontId="6" fillId="0" borderId="0" xfId="2" applyFont="1" applyFill="1"/>
    <xf numFmtId="164" fontId="6" fillId="3" borderId="8" xfId="2" applyFont="1" applyFill="1" applyBorder="1" applyAlignment="1" applyProtection="1">
      <alignment horizontal="center"/>
      <protection locked="0"/>
    </xf>
    <xf numFmtId="164" fontId="2" fillId="0" borderId="3" xfId="2" applyFont="1" applyBorder="1" applyAlignment="1"/>
    <xf numFmtId="164" fontId="6" fillId="0" borderId="6" xfId="2" applyFont="1" applyBorder="1"/>
    <xf numFmtId="0" fontId="2" fillId="0" borderId="4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 applyProtection="1">
      <alignment horizontal="center"/>
      <protection locked="0"/>
    </xf>
    <xf numFmtId="49" fontId="6" fillId="0" borderId="4" xfId="2" quotePrefix="1" applyNumberFormat="1" applyFont="1" applyFill="1" applyBorder="1" applyAlignment="1">
      <alignment horizontal="left"/>
    </xf>
    <xf numFmtId="49" fontId="6" fillId="0" borderId="10" xfId="2" applyNumberFormat="1" applyFont="1" applyFill="1" applyBorder="1" applyAlignment="1">
      <alignment horizontal="left"/>
    </xf>
    <xf numFmtId="49" fontId="6" fillId="0" borderId="0" xfId="2" applyNumberFormat="1" applyFont="1" applyAlignment="1">
      <alignment horizontal="left"/>
    </xf>
    <xf numFmtId="166" fontId="6" fillId="3" borderId="0" xfId="2" applyNumberFormat="1" applyFont="1" applyFill="1"/>
    <xf numFmtId="49" fontId="2" fillId="0" borderId="4" xfId="0" applyNumberFormat="1" applyFont="1" applyBorder="1" applyAlignment="1">
      <alignment horizontal="left"/>
    </xf>
    <xf numFmtId="49" fontId="2" fillId="0" borderId="4" xfId="2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0" xfId="2" applyNumberFormat="1" applyFont="1" applyFill="1" applyBorder="1" applyAlignment="1">
      <alignment horizontal="left"/>
    </xf>
    <xf numFmtId="0" fontId="2" fillId="0" borderId="3" xfId="1" applyNumberFormat="1" applyFont="1" applyFill="1" applyBorder="1" applyAlignment="1" applyProtection="1">
      <alignment horizontal="center"/>
      <protection locked="0"/>
    </xf>
    <xf numFmtId="165" fontId="11" fillId="5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6" fontId="14" fillId="3" borderId="1" xfId="2" applyNumberFormat="1" applyFont="1" applyFill="1" applyBorder="1" applyAlignment="1">
      <alignment horizontal="center"/>
    </xf>
    <xf numFmtId="166" fontId="14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60"/>
  <sheetViews>
    <sheetView showGridLines="0" showZero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B5" sqref="B5"/>
    </sheetView>
  </sheetViews>
  <sheetFormatPr defaultColWidth="9.109375" defaultRowHeight="13.2" x14ac:dyDescent="0.25"/>
  <cols>
    <col min="1" max="1" width="3.33203125" style="30" customWidth="1"/>
    <col min="2" max="2" width="81.33203125" style="38" customWidth="1"/>
    <col min="3" max="3" width="12.5546875" style="27" customWidth="1"/>
    <col min="4" max="4" width="12.5546875" style="17" customWidth="1"/>
    <col min="5" max="5" width="1.21875" style="18" customWidth="1"/>
    <col min="6" max="6" width="13" style="19" customWidth="1"/>
    <col min="7" max="7" width="1.33203125" style="13" customWidth="1"/>
    <col min="8" max="8" width="31.88671875" style="5" customWidth="1"/>
    <col min="9" max="9" width="1.109375" style="18" customWidth="1"/>
    <col min="10" max="10" width="18.6640625" style="1" customWidth="1"/>
    <col min="11" max="16384" width="9.109375" style="18"/>
  </cols>
  <sheetData>
    <row r="1" spans="1:15" ht="14.25" customHeight="1" thickBot="1" x14ac:dyDescent="0.3">
      <c r="A1" s="16">
        <v>1</v>
      </c>
      <c r="B1" s="85" t="s">
        <v>91</v>
      </c>
      <c r="C1" s="85"/>
    </row>
    <row r="2" spans="1:15" ht="18.600000000000001" customHeight="1" x14ac:dyDescent="0.25">
      <c r="A2" s="20">
        <v>2</v>
      </c>
      <c r="B2" s="85"/>
      <c r="C2" s="85"/>
      <c r="D2" s="9" t="s">
        <v>145</v>
      </c>
      <c r="F2" s="11" t="s">
        <v>146</v>
      </c>
      <c r="H2" s="80" t="s">
        <v>90</v>
      </c>
      <c r="J2" s="82" t="s">
        <v>1</v>
      </c>
      <c r="K2" s="78"/>
    </row>
    <row r="3" spans="1:15" ht="13.8" customHeight="1" x14ac:dyDescent="0.25">
      <c r="A3" s="21">
        <v>3</v>
      </c>
      <c r="B3" s="85"/>
      <c r="C3" s="85"/>
      <c r="D3" s="22"/>
      <c r="F3" s="23"/>
      <c r="H3" s="81"/>
      <c r="J3" s="79" t="s">
        <v>142</v>
      </c>
    </row>
    <row r="4" spans="1:15" ht="11.4" customHeight="1" x14ac:dyDescent="0.25">
      <c r="A4" s="24">
        <v>4</v>
      </c>
      <c r="B4" s="85"/>
      <c r="C4" s="85"/>
      <c r="D4" s="83"/>
      <c r="E4" s="25"/>
      <c r="F4" s="26"/>
      <c r="H4" s="80"/>
      <c r="J4" s="77">
        <v>4.8499999999999996</v>
      </c>
    </row>
    <row r="5" spans="1:15" ht="38.4" customHeight="1" x14ac:dyDescent="0.25">
      <c r="A5" s="21">
        <v>5</v>
      </c>
      <c r="B5" s="12" t="s">
        <v>141</v>
      </c>
      <c r="C5" s="27" t="s">
        <v>144</v>
      </c>
      <c r="D5" s="84" t="s">
        <v>147</v>
      </c>
      <c r="F5" s="23"/>
      <c r="H5" s="76">
        <f>(D143+3000)*1.186*1.23*J4</f>
        <v>450435.15919500001</v>
      </c>
      <c r="I5" s="28"/>
      <c r="J5" s="79" t="s">
        <v>143</v>
      </c>
      <c r="K5" s="28"/>
      <c r="L5" s="28"/>
      <c r="M5" s="28"/>
      <c r="N5" s="28"/>
      <c r="O5" s="29"/>
    </row>
    <row r="6" spans="1:15" x14ac:dyDescent="0.25">
      <c r="B6" s="31" t="s">
        <v>86</v>
      </c>
      <c r="C6" s="32">
        <v>1</v>
      </c>
      <c r="D6" s="33">
        <f>IF($C6&gt;0,F6*$C6,"")</f>
        <v>59750</v>
      </c>
      <c r="E6" s="34"/>
      <c r="F6" s="35">
        <v>59750</v>
      </c>
      <c r="H6" s="4"/>
      <c r="I6" s="28"/>
      <c r="K6" s="28"/>
      <c r="L6" s="28"/>
      <c r="M6" s="28"/>
      <c r="N6" s="28"/>
      <c r="O6" s="29"/>
    </row>
    <row r="7" spans="1:15" x14ac:dyDescent="0.25">
      <c r="B7" s="13"/>
      <c r="C7" s="36"/>
      <c r="D7" s="33" t="str">
        <f t="shared" ref="D7:D42" si="0">IF($C7&gt;0,F7*$C7,"")</f>
        <v/>
      </c>
      <c r="E7" s="34"/>
      <c r="F7" s="35"/>
      <c r="H7" s="6"/>
      <c r="I7" s="37"/>
      <c r="K7" s="37">
        <v>5</v>
      </c>
      <c r="L7" s="37"/>
      <c r="M7" s="37"/>
      <c r="N7" s="28"/>
      <c r="O7" s="29"/>
    </row>
    <row r="8" spans="1:15" x14ac:dyDescent="0.25">
      <c r="B8" s="13" t="s">
        <v>2</v>
      </c>
      <c r="C8" s="32"/>
      <c r="D8" s="33" t="str">
        <f t="shared" si="0"/>
        <v/>
      </c>
      <c r="E8" s="34"/>
      <c r="F8" s="35">
        <v>0</v>
      </c>
      <c r="H8" s="4"/>
      <c r="I8" s="28"/>
      <c r="K8" s="28"/>
      <c r="L8" s="28"/>
      <c r="M8" s="28"/>
      <c r="N8" s="28"/>
    </row>
    <row r="9" spans="1:15" x14ac:dyDescent="0.25">
      <c r="B9" s="13" t="s">
        <v>3</v>
      </c>
      <c r="C9" s="32"/>
      <c r="D9" s="33" t="str">
        <f t="shared" si="0"/>
        <v/>
      </c>
      <c r="E9" s="34"/>
      <c r="F9" s="35">
        <v>1500</v>
      </c>
      <c r="H9" s="4"/>
      <c r="I9" s="28"/>
      <c r="K9" s="28"/>
      <c r="L9" s="28"/>
      <c r="M9" s="28"/>
      <c r="N9" s="28"/>
    </row>
    <row r="10" spans="1:15" x14ac:dyDescent="0.25">
      <c r="B10" s="73" t="s">
        <v>129</v>
      </c>
      <c r="C10" s="36"/>
      <c r="D10" s="33" t="str">
        <f t="shared" si="0"/>
        <v/>
      </c>
      <c r="E10" s="34"/>
      <c r="F10" s="35"/>
      <c r="H10" s="6"/>
      <c r="I10" s="37"/>
      <c r="K10" s="37">
        <v>5</v>
      </c>
      <c r="L10" s="37"/>
      <c r="M10" s="37"/>
      <c r="N10" s="28"/>
      <c r="O10" s="29"/>
    </row>
    <row r="11" spans="1:15" x14ac:dyDescent="0.25">
      <c r="B11" s="39" t="s">
        <v>4</v>
      </c>
      <c r="C11" s="32"/>
      <c r="D11" s="33" t="str">
        <f t="shared" si="0"/>
        <v/>
      </c>
      <c r="E11" s="34"/>
      <c r="F11" s="35">
        <v>0</v>
      </c>
      <c r="H11" s="4"/>
      <c r="I11" s="28"/>
      <c r="K11" s="28"/>
      <c r="L11" s="28"/>
      <c r="M11" s="28"/>
      <c r="N11" s="28"/>
    </row>
    <row r="12" spans="1:15" x14ac:dyDescent="0.25">
      <c r="B12" s="39" t="s">
        <v>109</v>
      </c>
      <c r="C12" s="32"/>
      <c r="D12" s="33" t="str">
        <f t="shared" si="0"/>
        <v/>
      </c>
      <c r="E12" s="34"/>
      <c r="F12" s="35">
        <v>995</v>
      </c>
      <c r="H12" s="4"/>
      <c r="I12" s="28"/>
      <c r="K12" s="28"/>
      <c r="L12" s="28"/>
      <c r="M12" s="28"/>
      <c r="N12" s="28"/>
    </row>
    <row r="13" spans="1:15" x14ac:dyDescent="0.25">
      <c r="B13" s="39" t="s">
        <v>5</v>
      </c>
      <c r="C13" s="32"/>
      <c r="D13" s="33" t="str">
        <f t="shared" si="0"/>
        <v/>
      </c>
      <c r="E13" s="34"/>
      <c r="F13" s="35">
        <v>375</v>
      </c>
      <c r="H13" s="4"/>
      <c r="I13" s="28"/>
      <c r="K13" s="28"/>
      <c r="L13" s="28"/>
      <c r="M13" s="28"/>
      <c r="N13" s="28"/>
    </row>
    <row r="14" spans="1:15" x14ac:dyDescent="0.25">
      <c r="B14" s="39" t="s">
        <v>133</v>
      </c>
      <c r="C14" s="32"/>
      <c r="D14" s="33" t="str">
        <f t="shared" si="0"/>
        <v/>
      </c>
      <c r="E14" s="34"/>
      <c r="F14" s="35">
        <v>84.95</v>
      </c>
      <c r="H14" s="4"/>
      <c r="I14" s="28"/>
      <c r="K14" s="28"/>
      <c r="L14" s="28"/>
      <c r="M14" s="28"/>
      <c r="N14" s="28"/>
    </row>
    <row r="15" spans="1:15" x14ac:dyDescent="0.25">
      <c r="B15" s="70" t="s">
        <v>128</v>
      </c>
      <c r="C15" s="36"/>
      <c r="D15" s="33" t="str">
        <f t="shared" si="0"/>
        <v/>
      </c>
      <c r="E15" s="34"/>
      <c r="F15" s="35"/>
      <c r="H15" s="6"/>
      <c r="I15" s="37"/>
      <c r="K15" s="37">
        <v>5</v>
      </c>
      <c r="L15" s="37"/>
      <c r="M15" s="37"/>
      <c r="N15" s="28"/>
      <c r="O15" s="29"/>
    </row>
    <row r="16" spans="1:15" x14ac:dyDescent="0.25">
      <c r="B16" s="39" t="s">
        <v>6</v>
      </c>
      <c r="C16" s="32"/>
      <c r="D16" s="33" t="str">
        <f t="shared" si="0"/>
        <v/>
      </c>
      <c r="E16" s="34"/>
      <c r="F16" s="35">
        <v>425</v>
      </c>
    </row>
    <row r="17" spans="2:15" x14ac:dyDescent="0.25">
      <c r="B17" s="39" t="s">
        <v>7</v>
      </c>
      <c r="C17" s="32"/>
      <c r="D17" s="33" t="str">
        <f t="shared" si="0"/>
        <v/>
      </c>
      <c r="E17" s="34"/>
      <c r="F17" s="35">
        <v>7950</v>
      </c>
    </row>
    <row r="18" spans="2:15" x14ac:dyDescent="0.25">
      <c r="B18" s="70" t="s">
        <v>130</v>
      </c>
      <c r="C18" s="36"/>
      <c r="D18" s="33" t="str">
        <f t="shared" si="0"/>
        <v/>
      </c>
      <c r="E18" s="34"/>
      <c r="F18" s="35"/>
    </row>
    <row r="19" spans="2:15" x14ac:dyDescent="0.25">
      <c r="B19" s="39" t="s">
        <v>8</v>
      </c>
      <c r="C19" s="32"/>
      <c r="D19" s="33" t="str">
        <f t="shared" si="0"/>
        <v/>
      </c>
      <c r="E19" s="34"/>
      <c r="F19" s="40">
        <v>0</v>
      </c>
    </row>
    <row r="20" spans="2:15" x14ac:dyDescent="0.25">
      <c r="B20" s="39" t="s">
        <v>9</v>
      </c>
      <c r="C20" s="32"/>
      <c r="D20" s="33" t="str">
        <f t="shared" si="0"/>
        <v/>
      </c>
      <c r="E20" s="34"/>
      <c r="F20" s="40">
        <v>1450</v>
      </c>
    </row>
    <row r="21" spans="2:15" x14ac:dyDescent="0.25">
      <c r="B21" s="39" t="s">
        <v>10</v>
      </c>
      <c r="C21" s="32"/>
      <c r="D21" s="33" t="str">
        <f t="shared" si="0"/>
        <v/>
      </c>
      <c r="E21" s="34"/>
      <c r="F21" s="40">
        <v>0</v>
      </c>
    </row>
    <row r="22" spans="2:15" x14ac:dyDescent="0.25">
      <c r="B22" s="39" t="s">
        <v>11</v>
      </c>
      <c r="C22" s="41"/>
      <c r="D22" s="33" t="str">
        <f t="shared" si="0"/>
        <v/>
      </c>
      <c r="E22" s="42"/>
      <c r="F22" s="40">
        <v>1095</v>
      </c>
    </row>
    <row r="23" spans="2:15" x14ac:dyDescent="0.25">
      <c r="B23" s="70" t="s">
        <v>127</v>
      </c>
      <c r="D23" s="33" t="str">
        <f t="shared" si="0"/>
        <v/>
      </c>
      <c r="E23" s="34"/>
      <c r="F23" s="35"/>
      <c r="H23" s="6"/>
      <c r="I23" s="37"/>
      <c r="K23" s="37">
        <v>5</v>
      </c>
      <c r="L23" s="37"/>
      <c r="M23" s="37"/>
      <c r="N23" s="28"/>
      <c r="O23" s="29"/>
    </row>
    <row r="24" spans="2:15" x14ac:dyDescent="0.25">
      <c r="B24" s="39" t="s">
        <v>137</v>
      </c>
      <c r="C24" s="32"/>
      <c r="D24" s="33" t="str">
        <f t="shared" si="0"/>
        <v/>
      </c>
      <c r="E24" s="34"/>
      <c r="F24" s="35">
        <v>0</v>
      </c>
      <c r="H24" s="4"/>
      <c r="I24" s="28"/>
      <c r="K24" s="28"/>
      <c r="L24" s="28"/>
      <c r="M24" s="28"/>
      <c r="N24" s="28"/>
    </row>
    <row r="25" spans="2:15" x14ac:dyDescent="0.25">
      <c r="B25" s="39" t="s">
        <v>12</v>
      </c>
      <c r="C25" s="32"/>
      <c r="D25" s="33" t="str">
        <f t="shared" si="0"/>
        <v/>
      </c>
      <c r="E25" s="34"/>
      <c r="F25" s="35">
        <v>375</v>
      </c>
      <c r="H25" s="4"/>
      <c r="I25" s="28"/>
      <c r="K25" s="28"/>
      <c r="L25" s="28"/>
      <c r="M25" s="28"/>
      <c r="N25" s="28"/>
    </row>
    <row r="26" spans="2:15" x14ac:dyDescent="0.25">
      <c r="B26" s="39" t="s">
        <v>13</v>
      </c>
      <c r="C26" s="32"/>
      <c r="D26" s="33" t="str">
        <f t="shared" si="0"/>
        <v/>
      </c>
      <c r="E26" s="34"/>
      <c r="F26" s="35">
        <v>475</v>
      </c>
    </row>
    <row r="27" spans="2:15" x14ac:dyDescent="0.25">
      <c r="B27" s="43" t="s">
        <v>14</v>
      </c>
      <c r="C27" s="32"/>
      <c r="D27" s="33" t="str">
        <f t="shared" si="0"/>
        <v/>
      </c>
      <c r="E27" s="34"/>
      <c r="F27" s="35">
        <v>540</v>
      </c>
    </row>
    <row r="28" spans="2:15" x14ac:dyDescent="0.25">
      <c r="B28" s="39" t="s">
        <v>15</v>
      </c>
      <c r="C28" s="32"/>
      <c r="D28" s="33" t="str">
        <f t="shared" si="0"/>
        <v/>
      </c>
      <c r="E28" s="34"/>
      <c r="F28" s="35">
        <v>132.5</v>
      </c>
    </row>
    <row r="29" spans="2:15" x14ac:dyDescent="0.25">
      <c r="B29" s="70" t="s">
        <v>125</v>
      </c>
      <c r="D29" s="33" t="str">
        <f t="shared" si="0"/>
        <v/>
      </c>
      <c r="E29" s="34"/>
      <c r="F29" s="35"/>
    </row>
    <row r="30" spans="2:15" x14ac:dyDescent="0.25">
      <c r="B30" s="39" t="s">
        <v>16</v>
      </c>
      <c r="C30" s="32"/>
      <c r="D30" s="33" t="str">
        <f t="shared" si="0"/>
        <v/>
      </c>
      <c r="E30" s="34"/>
      <c r="F30" s="44">
        <v>0</v>
      </c>
    </row>
    <row r="31" spans="2:15" x14ac:dyDescent="0.25">
      <c r="B31" s="39" t="s">
        <v>17</v>
      </c>
      <c r="C31" s="32"/>
      <c r="D31" s="33" t="str">
        <f t="shared" si="0"/>
        <v/>
      </c>
      <c r="E31" s="34"/>
      <c r="F31" s="45">
        <v>3250</v>
      </c>
    </row>
    <row r="32" spans="2:15" x14ac:dyDescent="0.25">
      <c r="B32" s="39" t="s">
        <v>18</v>
      </c>
      <c r="C32" s="32"/>
      <c r="D32" s="33" t="str">
        <f t="shared" si="0"/>
        <v/>
      </c>
      <c r="E32" s="34"/>
      <c r="F32" s="45">
        <v>4450</v>
      </c>
    </row>
    <row r="33" spans="1:10" x14ac:dyDescent="0.25">
      <c r="B33" s="39" t="s">
        <v>19</v>
      </c>
      <c r="C33" s="32"/>
      <c r="D33" s="33" t="str">
        <f t="shared" si="0"/>
        <v/>
      </c>
      <c r="E33" s="34"/>
      <c r="F33" s="45">
        <v>0</v>
      </c>
    </row>
    <row r="34" spans="1:10" x14ac:dyDescent="0.25">
      <c r="B34" s="39" t="s">
        <v>20</v>
      </c>
      <c r="C34" s="41"/>
      <c r="D34" s="33" t="str">
        <f t="shared" si="0"/>
        <v/>
      </c>
      <c r="E34" s="42"/>
      <c r="F34" s="35">
        <v>325</v>
      </c>
    </row>
    <row r="35" spans="1:10" x14ac:dyDescent="0.25">
      <c r="B35" s="39" t="s">
        <v>21</v>
      </c>
      <c r="C35" s="41"/>
      <c r="D35" s="33" t="str">
        <f t="shared" si="0"/>
        <v/>
      </c>
      <c r="E35" s="42"/>
      <c r="F35" s="35">
        <v>350</v>
      </c>
    </row>
    <row r="36" spans="1:10" x14ac:dyDescent="0.25">
      <c r="B36" s="39" t="s">
        <v>22</v>
      </c>
      <c r="C36" s="32"/>
      <c r="D36" s="33" t="str">
        <f t="shared" si="0"/>
        <v/>
      </c>
      <c r="E36" s="34"/>
      <c r="F36" s="46">
        <v>1150</v>
      </c>
    </row>
    <row r="37" spans="1:10" x14ac:dyDescent="0.25">
      <c r="B37" s="39" t="s">
        <v>23</v>
      </c>
      <c r="C37" s="32"/>
      <c r="D37" s="33" t="str">
        <f t="shared" si="0"/>
        <v/>
      </c>
      <c r="E37" s="34"/>
      <c r="F37" s="46">
        <v>1575</v>
      </c>
    </row>
    <row r="38" spans="1:10" s="49" customFormat="1" x14ac:dyDescent="0.25">
      <c r="A38" s="47"/>
      <c r="B38" s="39" t="s">
        <v>104</v>
      </c>
      <c r="C38" s="32"/>
      <c r="D38" s="33" t="str">
        <f t="shared" si="0"/>
        <v/>
      </c>
      <c r="E38" s="48"/>
      <c r="F38" s="46">
        <v>227</v>
      </c>
      <c r="G38" s="15"/>
      <c r="H38" s="7"/>
      <c r="J38" s="2"/>
    </row>
    <row r="39" spans="1:10" x14ac:dyDescent="0.25">
      <c r="B39" s="72" t="s">
        <v>126</v>
      </c>
      <c r="D39" s="33" t="str">
        <f t="shared" si="0"/>
        <v/>
      </c>
      <c r="E39" s="34"/>
      <c r="F39" s="35"/>
    </row>
    <row r="40" spans="1:10" x14ac:dyDescent="0.25">
      <c r="B40" s="43" t="s">
        <v>24</v>
      </c>
      <c r="C40" s="32"/>
      <c r="D40" s="33" t="str">
        <f t="shared" si="0"/>
        <v/>
      </c>
      <c r="E40" s="34"/>
      <c r="F40" s="40">
        <v>0</v>
      </c>
    </row>
    <row r="41" spans="1:10" x14ac:dyDescent="0.25">
      <c r="B41" s="39" t="s">
        <v>25</v>
      </c>
      <c r="C41" s="32"/>
      <c r="D41" s="33" t="str">
        <f t="shared" si="0"/>
        <v/>
      </c>
      <c r="E41" s="34"/>
      <c r="F41" s="40">
        <v>5250</v>
      </c>
    </row>
    <row r="42" spans="1:10" x14ac:dyDescent="0.25">
      <c r="B42" s="39" t="s">
        <v>26</v>
      </c>
      <c r="C42" s="32"/>
      <c r="D42" s="33" t="str">
        <f t="shared" si="0"/>
        <v/>
      </c>
      <c r="E42" s="34"/>
      <c r="F42" s="35">
        <v>5750</v>
      </c>
    </row>
    <row r="43" spans="1:10" x14ac:dyDescent="0.25">
      <c r="B43" s="50" t="s">
        <v>105</v>
      </c>
      <c r="C43" s="32"/>
      <c r="D43" s="33"/>
      <c r="E43" s="34"/>
      <c r="F43" s="35">
        <v>80</v>
      </c>
    </row>
    <row r="44" spans="1:10" x14ac:dyDescent="0.25">
      <c r="B44" s="70" t="s">
        <v>124</v>
      </c>
      <c r="D44" s="33" t="str">
        <f t="shared" ref="D44:D61" si="1">IF($C44&gt;0,F44*$C44,"")</f>
        <v/>
      </c>
      <c r="E44" s="34"/>
      <c r="F44" s="35"/>
    </row>
    <row r="45" spans="1:10" x14ac:dyDescent="0.25">
      <c r="B45" s="39" t="s">
        <v>92</v>
      </c>
      <c r="C45" s="32"/>
      <c r="D45" s="33" t="str">
        <f t="shared" si="1"/>
        <v/>
      </c>
      <c r="E45" s="34"/>
      <c r="F45" s="35">
        <v>0</v>
      </c>
    </row>
    <row r="46" spans="1:10" x14ac:dyDescent="0.25">
      <c r="B46" s="13" t="s">
        <v>93</v>
      </c>
      <c r="C46" s="32"/>
      <c r="D46" s="33" t="str">
        <f t="shared" si="1"/>
        <v/>
      </c>
      <c r="E46" s="34"/>
      <c r="F46" s="35">
        <v>350</v>
      </c>
    </row>
    <row r="47" spans="1:10" x14ac:dyDescent="0.25">
      <c r="B47" s="70" t="s">
        <v>123</v>
      </c>
      <c r="D47" s="33" t="str">
        <f t="shared" si="1"/>
        <v/>
      </c>
      <c r="E47" s="34"/>
      <c r="F47" s="35"/>
    </row>
    <row r="48" spans="1:10" x14ac:dyDescent="0.25">
      <c r="B48" s="51" t="s">
        <v>27</v>
      </c>
      <c r="C48" s="32"/>
      <c r="D48" s="33" t="str">
        <f t="shared" si="1"/>
        <v/>
      </c>
      <c r="E48" s="34"/>
      <c r="F48" s="35">
        <v>249</v>
      </c>
    </row>
    <row r="49" spans="1:10" x14ac:dyDescent="0.25">
      <c r="B49" s="13" t="s">
        <v>28</v>
      </c>
      <c r="C49" s="32"/>
      <c r="D49" s="33" t="str">
        <f t="shared" si="1"/>
        <v/>
      </c>
      <c r="E49" s="34"/>
      <c r="F49" s="35">
        <v>349</v>
      </c>
    </row>
    <row r="50" spans="1:10" x14ac:dyDescent="0.25">
      <c r="B50" s="39" t="s">
        <v>29</v>
      </c>
      <c r="C50" s="32"/>
      <c r="D50" s="33" t="str">
        <f t="shared" si="1"/>
        <v/>
      </c>
      <c r="E50" s="34"/>
      <c r="F50" s="35">
        <v>495</v>
      </c>
    </row>
    <row r="51" spans="1:10" x14ac:dyDescent="0.25">
      <c r="B51" s="39" t="s">
        <v>30</v>
      </c>
      <c r="C51" s="32"/>
      <c r="D51" s="33" t="str">
        <f t="shared" si="1"/>
        <v/>
      </c>
      <c r="E51" s="48"/>
      <c r="F51" s="46">
        <v>250</v>
      </c>
    </row>
    <row r="52" spans="1:10" x14ac:dyDescent="0.25">
      <c r="B52" s="13" t="s">
        <v>31</v>
      </c>
      <c r="C52" s="32"/>
      <c r="D52" s="33" t="str">
        <f t="shared" si="1"/>
        <v/>
      </c>
      <c r="E52" s="48"/>
      <c r="F52" s="46">
        <v>1300</v>
      </c>
      <c r="G52" s="15"/>
    </row>
    <row r="53" spans="1:10" s="49" customFormat="1" x14ac:dyDescent="0.25">
      <c r="A53" s="47"/>
      <c r="B53" s="52" t="s">
        <v>32</v>
      </c>
      <c r="C53" s="32"/>
      <c r="D53" s="33" t="str">
        <f t="shared" si="1"/>
        <v/>
      </c>
      <c r="E53" s="48"/>
      <c r="F53" s="44">
        <v>1975</v>
      </c>
      <c r="G53" s="15"/>
      <c r="H53" s="7"/>
      <c r="J53" s="2"/>
    </row>
    <row r="54" spans="1:10" s="49" customFormat="1" x14ac:dyDescent="0.25">
      <c r="A54" s="47"/>
      <c r="B54" s="52" t="s">
        <v>33</v>
      </c>
      <c r="C54" s="32"/>
      <c r="D54" s="33" t="str">
        <f t="shared" si="1"/>
        <v/>
      </c>
      <c r="E54" s="48"/>
      <c r="F54" s="46">
        <v>48.75</v>
      </c>
      <c r="G54" s="15"/>
      <c r="H54" s="7"/>
      <c r="J54" s="2"/>
    </row>
    <row r="55" spans="1:10" s="49" customFormat="1" x14ac:dyDescent="0.25">
      <c r="A55" s="47"/>
      <c r="B55" s="71" t="s">
        <v>122</v>
      </c>
      <c r="C55" s="27"/>
      <c r="D55" s="33" t="str">
        <f t="shared" si="1"/>
        <v/>
      </c>
      <c r="E55" s="34"/>
      <c r="F55" s="46"/>
      <c r="G55" s="15"/>
      <c r="H55" s="7"/>
      <c r="J55" s="2"/>
    </row>
    <row r="56" spans="1:10" s="49" customFormat="1" x14ac:dyDescent="0.25">
      <c r="A56" s="47"/>
      <c r="B56" s="50" t="s">
        <v>34</v>
      </c>
      <c r="C56" s="32"/>
      <c r="D56" s="33" t="str">
        <f t="shared" si="1"/>
        <v/>
      </c>
      <c r="E56" s="34"/>
      <c r="F56" s="35">
        <v>0</v>
      </c>
      <c r="G56" s="15"/>
      <c r="H56" s="7"/>
      <c r="J56" s="2"/>
    </row>
    <row r="57" spans="1:10" s="49" customFormat="1" x14ac:dyDescent="0.25">
      <c r="A57" s="47"/>
      <c r="B57" s="50" t="s">
        <v>95</v>
      </c>
      <c r="C57" s="32"/>
      <c r="D57" s="33" t="str">
        <f t="shared" si="1"/>
        <v/>
      </c>
      <c r="E57" s="34"/>
      <c r="F57" s="35">
        <v>140</v>
      </c>
      <c r="G57" s="15"/>
      <c r="H57" s="7"/>
      <c r="J57" s="2"/>
    </row>
    <row r="58" spans="1:10" s="49" customFormat="1" x14ac:dyDescent="0.25">
      <c r="A58" s="47"/>
      <c r="B58" s="50" t="s">
        <v>35</v>
      </c>
      <c r="C58" s="32"/>
      <c r="D58" s="33" t="str">
        <f t="shared" si="1"/>
        <v/>
      </c>
      <c r="E58" s="34"/>
      <c r="F58" s="35">
        <v>2280</v>
      </c>
      <c r="G58" s="15"/>
      <c r="H58" s="7"/>
      <c r="J58" s="2"/>
    </row>
    <row r="59" spans="1:10" s="49" customFormat="1" x14ac:dyDescent="0.25">
      <c r="A59" s="47"/>
      <c r="B59" s="50" t="s">
        <v>94</v>
      </c>
      <c r="C59" s="32"/>
      <c r="D59" s="33" t="str">
        <f t="shared" si="1"/>
        <v/>
      </c>
      <c r="E59" s="34"/>
      <c r="F59" s="35">
        <v>2420</v>
      </c>
      <c r="G59" s="15"/>
      <c r="H59" s="7"/>
      <c r="J59" s="2"/>
    </row>
    <row r="60" spans="1:10" s="49" customFormat="1" x14ac:dyDescent="0.25">
      <c r="A60" s="47"/>
      <c r="B60" s="39" t="s">
        <v>36</v>
      </c>
      <c r="C60" s="32"/>
      <c r="D60" s="33" t="str">
        <f t="shared" si="1"/>
        <v/>
      </c>
      <c r="E60" s="34"/>
      <c r="F60" s="35">
        <v>350</v>
      </c>
      <c r="G60" s="15"/>
      <c r="H60" s="7"/>
      <c r="J60" s="2"/>
    </row>
    <row r="61" spans="1:10" x14ac:dyDescent="0.25">
      <c r="B61" s="39" t="s">
        <v>37</v>
      </c>
      <c r="C61" s="32"/>
      <c r="D61" s="33" t="str">
        <f t="shared" si="1"/>
        <v/>
      </c>
      <c r="E61" s="34"/>
      <c r="F61" s="35">
        <v>700</v>
      </c>
    </row>
    <row r="62" spans="1:10" x14ac:dyDescent="0.25">
      <c r="B62" s="70" t="s">
        <v>119</v>
      </c>
      <c r="C62" s="32"/>
      <c r="D62" s="33"/>
      <c r="E62" s="53"/>
      <c r="F62" s="35"/>
    </row>
    <row r="63" spans="1:10" x14ac:dyDescent="0.25">
      <c r="B63" s="39" t="s">
        <v>118</v>
      </c>
      <c r="C63" s="32"/>
      <c r="D63" s="33" t="str">
        <f t="shared" ref="D63:D71" si="2">IF($C63&gt;0,F63*$C63,"")</f>
        <v/>
      </c>
      <c r="E63" s="53"/>
      <c r="F63" s="46">
        <v>1795</v>
      </c>
    </row>
    <row r="64" spans="1:10" x14ac:dyDescent="0.25">
      <c r="B64" s="39" t="s">
        <v>38</v>
      </c>
      <c r="C64" s="32"/>
      <c r="D64" s="33" t="str">
        <f t="shared" si="2"/>
        <v/>
      </c>
      <c r="E64" s="54"/>
      <c r="F64" s="46">
        <v>445</v>
      </c>
    </row>
    <row r="65" spans="1:10" x14ac:dyDescent="0.25">
      <c r="B65" s="39" t="s">
        <v>39</v>
      </c>
      <c r="C65" s="32"/>
      <c r="D65" s="33" t="str">
        <f t="shared" si="2"/>
        <v/>
      </c>
      <c r="E65" s="34"/>
      <c r="F65" s="46">
        <v>480</v>
      </c>
    </row>
    <row r="66" spans="1:10" x14ac:dyDescent="0.25">
      <c r="B66" s="39" t="s">
        <v>40</v>
      </c>
      <c r="C66" s="32"/>
      <c r="D66" s="33" t="str">
        <f t="shared" si="2"/>
        <v/>
      </c>
      <c r="E66" s="34"/>
      <c r="F66" s="46">
        <v>1015</v>
      </c>
    </row>
    <row r="67" spans="1:10" x14ac:dyDescent="0.25">
      <c r="B67" s="39" t="s">
        <v>41</v>
      </c>
      <c r="C67" s="32"/>
      <c r="D67" s="33" t="str">
        <f t="shared" si="2"/>
        <v/>
      </c>
      <c r="E67" s="34"/>
      <c r="F67" s="46">
        <v>1050</v>
      </c>
    </row>
    <row r="68" spans="1:10" x14ac:dyDescent="0.25">
      <c r="B68" s="51" t="s">
        <v>42</v>
      </c>
      <c r="C68" s="32"/>
      <c r="D68" s="55" t="str">
        <f t="shared" si="2"/>
        <v/>
      </c>
      <c r="E68" s="34"/>
      <c r="F68" s="46">
        <v>520</v>
      </c>
    </row>
    <row r="69" spans="1:10" x14ac:dyDescent="0.25">
      <c r="B69" s="51" t="s">
        <v>43</v>
      </c>
      <c r="C69" s="32"/>
      <c r="D69" s="55" t="str">
        <f t="shared" si="2"/>
        <v/>
      </c>
      <c r="E69" s="34"/>
      <c r="F69" s="46">
        <v>595</v>
      </c>
    </row>
    <row r="70" spans="1:10" x14ac:dyDescent="0.25">
      <c r="B70" s="39" t="s">
        <v>44</v>
      </c>
      <c r="C70" s="32"/>
      <c r="D70" s="55" t="str">
        <f t="shared" si="2"/>
        <v/>
      </c>
      <c r="E70" s="34"/>
      <c r="F70" s="46">
        <v>275</v>
      </c>
    </row>
    <row r="71" spans="1:10" x14ac:dyDescent="0.25">
      <c r="B71" s="39" t="s">
        <v>45</v>
      </c>
      <c r="C71" s="32"/>
      <c r="D71" s="55" t="str">
        <f t="shared" si="2"/>
        <v/>
      </c>
      <c r="E71" s="34"/>
      <c r="F71" s="46">
        <v>60</v>
      </c>
    </row>
    <row r="72" spans="1:10" x14ac:dyDescent="0.25">
      <c r="B72" s="39" t="s">
        <v>46</v>
      </c>
      <c r="C72" s="32"/>
      <c r="D72" s="55" t="str">
        <f>IFERROR(IF($C72&gt;0,F72*$C72,""),0)</f>
        <v/>
      </c>
      <c r="E72" s="34"/>
      <c r="F72" s="40" t="s">
        <v>0</v>
      </c>
    </row>
    <row r="73" spans="1:10" x14ac:dyDescent="0.25">
      <c r="B73" s="70" t="s">
        <v>120</v>
      </c>
      <c r="C73" s="56"/>
      <c r="D73" s="55" t="str">
        <f t="shared" ref="D73:D83" si="3">IF($C73&gt;0,F73*$C73,"")</f>
        <v/>
      </c>
      <c r="E73" s="34"/>
      <c r="F73" s="46"/>
    </row>
    <row r="74" spans="1:10" s="49" customFormat="1" ht="13.5" customHeight="1" x14ac:dyDescent="0.25">
      <c r="A74" s="47"/>
      <c r="B74" s="39" t="s">
        <v>47</v>
      </c>
      <c r="C74" s="32"/>
      <c r="D74" s="55" t="str">
        <f t="shared" si="3"/>
        <v/>
      </c>
      <c r="E74" s="48"/>
      <c r="F74" s="46">
        <v>1000</v>
      </c>
      <c r="G74" s="15"/>
      <c r="H74" s="7"/>
      <c r="J74" s="2"/>
    </row>
    <row r="75" spans="1:10" s="49" customFormat="1" ht="13.5" customHeight="1" x14ac:dyDescent="0.25">
      <c r="A75" s="47"/>
      <c r="B75" s="13" t="s">
        <v>121</v>
      </c>
      <c r="C75" s="32"/>
      <c r="D75" s="55" t="str">
        <f t="shared" si="3"/>
        <v/>
      </c>
      <c r="E75" s="48"/>
      <c r="F75" s="46">
        <v>375</v>
      </c>
      <c r="G75" s="15"/>
      <c r="H75" s="7"/>
      <c r="J75" s="2"/>
    </row>
    <row r="76" spans="1:10" x14ac:dyDescent="0.25">
      <c r="B76" s="70" t="s">
        <v>131</v>
      </c>
      <c r="C76" s="56"/>
      <c r="D76" s="55" t="str">
        <f t="shared" si="3"/>
        <v/>
      </c>
      <c r="E76" s="34"/>
      <c r="F76" s="46"/>
    </row>
    <row r="77" spans="1:10" x14ac:dyDescent="0.25">
      <c r="B77" s="39" t="s">
        <v>138</v>
      </c>
      <c r="C77" s="32"/>
      <c r="D77" s="55" t="str">
        <f t="shared" si="3"/>
        <v/>
      </c>
      <c r="E77" s="34"/>
      <c r="F77" s="35">
        <v>0</v>
      </c>
    </row>
    <row r="78" spans="1:10" x14ac:dyDescent="0.25">
      <c r="B78" s="13" t="s">
        <v>139</v>
      </c>
      <c r="C78" s="32"/>
      <c r="D78" s="55" t="str">
        <f t="shared" si="3"/>
        <v/>
      </c>
      <c r="E78" s="34"/>
      <c r="F78" s="35">
        <v>200</v>
      </c>
    </row>
    <row r="79" spans="1:10" x14ac:dyDescent="0.25">
      <c r="B79" s="50" t="s">
        <v>102</v>
      </c>
      <c r="C79" s="32"/>
      <c r="D79" s="55" t="str">
        <f t="shared" si="3"/>
        <v/>
      </c>
      <c r="E79" s="34"/>
      <c r="F79" s="45">
        <v>750</v>
      </c>
    </row>
    <row r="80" spans="1:10" x14ac:dyDescent="0.25">
      <c r="B80" s="50" t="s">
        <v>135</v>
      </c>
      <c r="C80" s="32"/>
      <c r="D80" s="55"/>
      <c r="E80" s="34"/>
      <c r="F80" s="45">
        <v>1100</v>
      </c>
    </row>
    <row r="81" spans="1:11" x14ac:dyDescent="0.25">
      <c r="B81" s="50" t="s">
        <v>103</v>
      </c>
      <c r="C81" s="32"/>
      <c r="D81" s="55" t="str">
        <f t="shared" si="3"/>
        <v/>
      </c>
      <c r="E81" s="34"/>
      <c r="F81" s="45">
        <v>700</v>
      </c>
    </row>
    <row r="82" spans="1:11" x14ac:dyDescent="0.25">
      <c r="B82" s="74" t="s">
        <v>134</v>
      </c>
      <c r="C82" s="75"/>
      <c r="D82" s="55" t="str">
        <f t="shared" si="3"/>
        <v/>
      </c>
      <c r="E82" s="34"/>
      <c r="F82" s="45">
        <v>1050</v>
      </c>
    </row>
    <row r="83" spans="1:11" s="49" customFormat="1" x14ac:dyDescent="0.25">
      <c r="A83" s="47"/>
      <c r="B83" s="31" t="s">
        <v>116</v>
      </c>
      <c r="C83" s="56"/>
      <c r="D83" s="55" t="str">
        <f t="shared" si="3"/>
        <v/>
      </c>
      <c r="E83" s="34"/>
      <c r="F83" s="44"/>
      <c r="G83" s="15"/>
      <c r="H83" s="7"/>
      <c r="J83" s="2"/>
    </row>
    <row r="84" spans="1:11" x14ac:dyDescent="0.25">
      <c r="B84" s="39" t="s">
        <v>48</v>
      </c>
      <c r="C84" s="32"/>
      <c r="D84" s="55" t="str">
        <f t="shared" ref="D84:D95" si="4">IF($C84&gt;0, $F84*C84, "")</f>
        <v/>
      </c>
      <c r="E84" s="34"/>
      <c r="F84" s="45">
        <v>0</v>
      </c>
      <c r="H84" s="6"/>
      <c r="I84" s="37"/>
      <c r="K84" s="37"/>
    </row>
    <row r="85" spans="1:11" x14ac:dyDescent="0.25">
      <c r="B85" s="13" t="s">
        <v>140</v>
      </c>
      <c r="C85" s="32"/>
      <c r="D85" s="55" t="str">
        <f t="shared" si="4"/>
        <v/>
      </c>
      <c r="E85" s="34"/>
      <c r="F85" s="45">
        <v>75</v>
      </c>
      <c r="H85" s="6"/>
      <c r="I85" s="37"/>
      <c r="K85" s="37"/>
    </row>
    <row r="86" spans="1:11" x14ac:dyDescent="0.25">
      <c r="B86" s="39" t="s">
        <v>110</v>
      </c>
      <c r="C86" s="32"/>
      <c r="D86" s="55" t="str">
        <f t="shared" si="4"/>
        <v/>
      </c>
      <c r="E86" s="34"/>
      <c r="F86" s="45">
        <v>35</v>
      </c>
      <c r="H86" s="6"/>
      <c r="I86" s="37"/>
      <c r="K86" s="37"/>
    </row>
    <row r="87" spans="1:11" x14ac:dyDescent="0.25">
      <c r="B87" s="39" t="s">
        <v>111</v>
      </c>
      <c r="C87" s="32"/>
      <c r="D87" s="55" t="str">
        <f t="shared" si="4"/>
        <v/>
      </c>
      <c r="E87" s="34"/>
      <c r="F87" s="45">
        <v>200</v>
      </c>
      <c r="H87" s="6"/>
      <c r="I87" s="37"/>
      <c r="K87" s="37"/>
    </row>
    <row r="88" spans="1:11" x14ac:dyDescent="0.25">
      <c r="B88" s="13" t="s">
        <v>112</v>
      </c>
      <c r="C88" s="32"/>
      <c r="D88" s="55" t="str">
        <f t="shared" si="4"/>
        <v/>
      </c>
      <c r="E88" s="34"/>
      <c r="F88" s="45">
        <v>275</v>
      </c>
      <c r="H88" s="6"/>
      <c r="I88" s="37"/>
      <c r="K88" s="37"/>
    </row>
    <row r="89" spans="1:11" x14ac:dyDescent="0.25">
      <c r="B89" s="39" t="s">
        <v>101</v>
      </c>
      <c r="C89" s="32"/>
      <c r="D89" s="55" t="str">
        <f t="shared" si="4"/>
        <v/>
      </c>
      <c r="E89" s="34"/>
      <c r="F89" s="45">
        <v>35</v>
      </c>
      <c r="H89" s="6"/>
      <c r="I89" s="37"/>
      <c r="K89" s="37"/>
    </row>
    <row r="90" spans="1:11" x14ac:dyDescent="0.25">
      <c r="B90" s="39" t="s">
        <v>136</v>
      </c>
      <c r="C90" s="32"/>
      <c r="D90" s="55" t="str">
        <f t="shared" si="4"/>
        <v/>
      </c>
      <c r="E90" s="34"/>
      <c r="F90" s="45">
        <v>90</v>
      </c>
      <c r="H90" s="6"/>
      <c r="I90" s="37"/>
      <c r="K90" s="37"/>
    </row>
    <row r="91" spans="1:11" s="60" customFormat="1" x14ac:dyDescent="0.25">
      <c r="A91" s="57"/>
      <c r="B91" s="70" t="s">
        <v>114</v>
      </c>
      <c r="C91" s="58"/>
      <c r="D91" s="55" t="str">
        <f t="shared" si="4"/>
        <v/>
      </c>
      <c r="E91" s="48"/>
      <c r="F91" s="44"/>
      <c r="G91" s="14"/>
      <c r="H91" s="8"/>
      <c r="I91" s="59"/>
      <c r="J91" s="3"/>
      <c r="K91" s="59"/>
    </row>
    <row r="92" spans="1:11" s="60" customFormat="1" x14ac:dyDescent="0.25">
      <c r="A92" s="57"/>
      <c r="B92" s="39" t="s">
        <v>113</v>
      </c>
      <c r="C92" s="32"/>
      <c r="D92" s="55" t="str">
        <f t="shared" si="4"/>
        <v/>
      </c>
      <c r="E92" s="48"/>
      <c r="F92" s="44">
        <v>0</v>
      </c>
      <c r="G92" s="14"/>
      <c r="H92" s="8"/>
      <c r="I92" s="59"/>
      <c r="J92" s="3"/>
      <c r="K92" s="59"/>
    </row>
    <row r="93" spans="1:11" s="60" customFormat="1" x14ac:dyDescent="0.25">
      <c r="A93" s="57"/>
      <c r="B93" s="14" t="s">
        <v>96</v>
      </c>
      <c r="C93" s="32"/>
      <c r="D93" s="55" t="str">
        <f t="shared" si="4"/>
        <v/>
      </c>
      <c r="E93" s="48"/>
      <c r="F93" s="44">
        <v>750</v>
      </c>
      <c r="G93" s="14"/>
      <c r="H93" s="8"/>
      <c r="I93" s="59"/>
      <c r="J93" s="3"/>
      <c r="K93" s="59"/>
    </row>
    <row r="94" spans="1:11" s="60" customFormat="1" x14ac:dyDescent="0.25">
      <c r="A94" s="57"/>
      <c r="B94" s="39" t="s">
        <v>49</v>
      </c>
      <c r="C94" s="32"/>
      <c r="D94" s="55" t="str">
        <f t="shared" si="4"/>
        <v/>
      </c>
      <c r="E94" s="48"/>
      <c r="F94" s="61" t="s">
        <v>0</v>
      </c>
      <c r="G94" s="14"/>
      <c r="H94" s="8"/>
      <c r="I94" s="59"/>
      <c r="J94" s="3"/>
      <c r="K94" s="59"/>
    </row>
    <row r="95" spans="1:11" s="60" customFormat="1" x14ac:dyDescent="0.25">
      <c r="A95" s="57"/>
      <c r="B95" s="39" t="s">
        <v>97</v>
      </c>
      <c r="C95" s="32"/>
      <c r="D95" s="55" t="str">
        <f t="shared" si="4"/>
        <v/>
      </c>
      <c r="E95" s="48"/>
      <c r="F95" s="44">
        <v>450</v>
      </c>
      <c r="G95" s="14"/>
      <c r="H95" s="8"/>
      <c r="I95" s="59"/>
      <c r="J95" s="3"/>
      <c r="K95" s="59"/>
    </row>
    <row r="96" spans="1:11" s="49" customFormat="1" x14ac:dyDescent="0.25">
      <c r="A96" s="47"/>
      <c r="B96" s="31" t="s">
        <v>115</v>
      </c>
      <c r="C96" s="62"/>
      <c r="D96" s="55" t="str">
        <f>IF($C96&gt;0,F96*$C96,"")</f>
        <v/>
      </c>
      <c r="E96" s="63"/>
      <c r="F96" s="46"/>
      <c r="G96" s="15"/>
      <c r="H96" s="7"/>
      <c r="J96" s="2"/>
    </row>
    <row r="97" spans="1:10" s="49" customFormat="1" ht="13.5" customHeight="1" x14ac:dyDescent="0.25">
      <c r="A97" s="47"/>
      <c r="B97" s="50" t="s">
        <v>50</v>
      </c>
      <c r="C97" s="32"/>
      <c r="D97" s="55" t="str">
        <f>IFERROR(IF($C97&gt;0,F97*$C97,""),0)</f>
        <v/>
      </c>
      <c r="E97" s="48"/>
      <c r="F97" s="40">
        <v>0</v>
      </c>
      <c r="G97" s="15"/>
      <c r="H97" s="7"/>
      <c r="J97" s="2"/>
    </row>
    <row r="98" spans="1:10" s="49" customFormat="1" ht="13.5" customHeight="1" x14ac:dyDescent="0.25">
      <c r="A98" s="47"/>
      <c r="B98" s="15" t="s">
        <v>98</v>
      </c>
      <c r="C98" s="32"/>
      <c r="D98" s="55" t="str">
        <f>IFERROR(IF($C98&gt;0,F98*$C98,""),0)</f>
        <v/>
      </c>
      <c r="E98" s="48"/>
      <c r="F98" s="40" t="s">
        <v>0</v>
      </c>
      <c r="G98" s="15"/>
      <c r="H98" s="7"/>
      <c r="J98" s="2"/>
    </row>
    <row r="99" spans="1:10" x14ac:dyDescent="0.25">
      <c r="B99" s="50" t="s">
        <v>108</v>
      </c>
      <c r="C99" s="32"/>
      <c r="D99" s="55" t="str">
        <f t="shared" ref="D99:D116" si="5">IF($C99&gt;0,F99*$C99,"")</f>
        <v/>
      </c>
      <c r="E99" s="34"/>
      <c r="F99" s="46">
        <v>1100</v>
      </c>
    </row>
    <row r="100" spans="1:10" s="49" customFormat="1" ht="13.5" customHeight="1" x14ac:dyDescent="0.25">
      <c r="A100" s="47"/>
      <c r="B100" s="50" t="s">
        <v>107</v>
      </c>
      <c r="C100" s="32"/>
      <c r="D100" s="55" t="str">
        <f t="shared" si="5"/>
        <v/>
      </c>
      <c r="E100" s="48"/>
      <c r="F100" s="46">
        <v>2750</v>
      </c>
      <c r="G100" s="15"/>
      <c r="H100" s="7"/>
      <c r="J100" s="2"/>
    </row>
    <row r="101" spans="1:10" x14ac:dyDescent="0.25">
      <c r="B101" s="13" t="s">
        <v>106</v>
      </c>
      <c r="C101" s="32"/>
      <c r="D101" s="55" t="str">
        <f t="shared" si="5"/>
        <v/>
      </c>
      <c r="E101" s="34"/>
      <c r="F101" s="35">
        <v>1025</v>
      </c>
    </row>
    <row r="102" spans="1:10" s="49" customFormat="1" ht="13.5" customHeight="1" x14ac:dyDescent="0.25">
      <c r="A102" s="47"/>
      <c r="B102" s="50" t="s">
        <v>51</v>
      </c>
      <c r="C102" s="32"/>
      <c r="D102" s="55" t="str">
        <f t="shared" si="5"/>
        <v/>
      </c>
      <c r="E102" s="48"/>
      <c r="F102" s="46">
        <v>870</v>
      </c>
      <c r="G102" s="15"/>
      <c r="H102" s="7"/>
      <c r="J102" s="2"/>
    </row>
    <row r="103" spans="1:10" s="49" customFormat="1" ht="13.5" customHeight="1" x14ac:dyDescent="0.25">
      <c r="A103" s="47"/>
      <c r="B103" s="50" t="s">
        <v>52</v>
      </c>
      <c r="C103" s="32"/>
      <c r="D103" s="55" t="str">
        <f t="shared" si="5"/>
        <v/>
      </c>
      <c r="E103" s="48"/>
      <c r="F103" s="46">
        <v>425</v>
      </c>
      <c r="G103" s="15"/>
      <c r="H103" s="7"/>
      <c r="J103" s="2"/>
    </row>
    <row r="104" spans="1:10" s="49" customFormat="1" x14ac:dyDescent="0.25">
      <c r="A104" s="47"/>
      <c r="B104" s="39" t="s">
        <v>53</v>
      </c>
      <c r="C104" s="32"/>
      <c r="D104" s="55" t="str">
        <f t="shared" si="5"/>
        <v/>
      </c>
      <c r="E104" s="48"/>
      <c r="F104" s="46">
        <v>225</v>
      </c>
      <c r="G104" s="15"/>
      <c r="H104" s="7"/>
      <c r="J104" s="2"/>
    </row>
    <row r="105" spans="1:10" s="49" customFormat="1" x14ac:dyDescent="0.25">
      <c r="A105" s="47"/>
      <c r="B105" s="50" t="s">
        <v>54</v>
      </c>
      <c r="C105" s="32"/>
      <c r="D105" s="55" t="str">
        <f t="shared" si="5"/>
        <v/>
      </c>
      <c r="E105" s="48"/>
      <c r="F105" s="46">
        <v>0</v>
      </c>
      <c r="G105" s="15"/>
      <c r="H105" s="7"/>
      <c r="J105" s="2"/>
    </row>
    <row r="106" spans="1:10" s="49" customFormat="1" x14ac:dyDescent="0.25">
      <c r="A106" s="47"/>
      <c r="B106" s="39" t="s">
        <v>55</v>
      </c>
      <c r="C106" s="32"/>
      <c r="D106" s="55" t="str">
        <f t="shared" si="5"/>
        <v/>
      </c>
      <c r="E106" s="48"/>
      <c r="F106" s="46">
        <v>187.5</v>
      </c>
      <c r="G106" s="15"/>
      <c r="H106" s="7"/>
      <c r="J106" s="2"/>
    </row>
    <row r="107" spans="1:10" s="49" customFormat="1" x14ac:dyDescent="0.25">
      <c r="A107" s="47"/>
      <c r="B107" s="50" t="s">
        <v>56</v>
      </c>
      <c r="C107" s="32"/>
      <c r="D107" s="55" t="str">
        <f t="shared" si="5"/>
        <v/>
      </c>
      <c r="E107" s="48"/>
      <c r="F107" s="46">
        <v>275</v>
      </c>
      <c r="G107" s="15"/>
      <c r="H107" s="7"/>
      <c r="J107" s="2"/>
    </row>
    <row r="108" spans="1:10" x14ac:dyDescent="0.25">
      <c r="B108" s="71" t="s">
        <v>117</v>
      </c>
      <c r="C108" s="32"/>
      <c r="D108" s="55" t="str">
        <f t="shared" si="5"/>
        <v/>
      </c>
      <c r="E108" s="34"/>
      <c r="F108" s="46"/>
    </row>
    <row r="109" spans="1:10" x14ac:dyDescent="0.25">
      <c r="B109" s="50" t="s">
        <v>57</v>
      </c>
      <c r="C109" s="64"/>
      <c r="D109" s="33" t="str">
        <f t="shared" si="5"/>
        <v/>
      </c>
      <c r="E109" s="34"/>
      <c r="F109" s="46">
        <v>1520</v>
      </c>
    </row>
    <row r="110" spans="1:10" x14ac:dyDescent="0.25">
      <c r="B110" s="13" t="s">
        <v>100</v>
      </c>
      <c r="C110" s="64"/>
      <c r="D110" s="33" t="str">
        <f t="shared" si="5"/>
        <v/>
      </c>
      <c r="E110" s="34"/>
      <c r="F110" s="46">
        <v>2270</v>
      </c>
    </row>
    <row r="111" spans="1:10" x14ac:dyDescent="0.25">
      <c r="B111" s="50" t="s">
        <v>58</v>
      </c>
      <c r="C111" s="64"/>
      <c r="D111" s="33" t="str">
        <f t="shared" si="5"/>
        <v/>
      </c>
      <c r="E111" s="34"/>
      <c r="F111" s="46">
        <v>3020</v>
      </c>
    </row>
    <row r="112" spans="1:10" x14ac:dyDescent="0.25">
      <c r="B112" s="50" t="s">
        <v>59</v>
      </c>
      <c r="C112" s="64"/>
      <c r="D112" s="33" t="str">
        <f t="shared" si="5"/>
        <v/>
      </c>
      <c r="E112" s="34"/>
      <c r="F112" s="46">
        <v>2352</v>
      </c>
    </row>
    <row r="113" spans="1:11" x14ac:dyDescent="0.25">
      <c r="B113" s="13" t="s">
        <v>60</v>
      </c>
      <c r="C113" s="64"/>
      <c r="D113" s="33" t="str">
        <f t="shared" si="5"/>
        <v/>
      </c>
      <c r="E113" s="34"/>
      <c r="F113" s="46">
        <v>1945</v>
      </c>
    </row>
    <row r="114" spans="1:11" x14ac:dyDescent="0.25">
      <c r="B114" s="39" t="s">
        <v>61</v>
      </c>
      <c r="C114" s="64"/>
      <c r="D114" s="33" t="str">
        <f t="shared" si="5"/>
        <v/>
      </c>
      <c r="E114" s="34"/>
      <c r="F114" s="46">
        <v>2695</v>
      </c>
    </row>
    <row r="115" spans="1:11" x14ac:dyDescent="0.25">
      <c r="B115" s="39" t="s">
        <v>62</v>
      </c>
      <c r="C115" s="64"/>
      <c r="D115" s="33" t="str">
        <f t="shared" si="5"/>
        <v/>
      </c>
      <c r="E115" s="34"/>
      <c r="F115" s="46">
        <v>3445</v>
      </c>
    </row>
    <row r="116" spans="1:11" x14ac:dyDescent="0.25">
      <c r="B116" s="39" t="s">
        <v>63</v>
      </c>
      <c r="C116" s="64"/>
      <c r="D116" s="33" t="str">
        <f t="shared" si="5"/>
        <v/>
      </c>
      <c r="E116" s="34"/>
      <c r="F116" s="46">
        <v>2777</v>
      </c>
    </row>
    <row r="117" spans="1:11" s="49" customFormat="1" ht="13.5" customHeight="1" x14ac:dyDescent="0.25">
      <c r="A117" s="47"/>
      <c r="B117" s="39" t="s">
        <v>64</v>
      </c>
      <c r="C117" s="65"/>
      <c r="D117" s="33" t="str">
        <f>IFERROR(IF($C117&gt;0,F117*$C117,""),0)</f>
        <v/>
      </c>
      <c r="E117" s="48"/>
      <c r="F117" s="40" t="s">
        <v>87</v>
      </c>
      <c r="G117" s="15"/>
      <c r="H117" s="7"/>
      <c r="J117" s="2"/>
    </row>
    <row r="118" spans="1:11" s="49" customFormat="1" ht="13.5" customHeight="1" x14ac:dyDescent="0.25">
      <c r="A118" s="47"/>
      <c r="B118" s="39" t="s">
        <v>65</v>
      </c>
      <c r="C118" s="65"/>
      <c r="D118" s="33" t="str">
        <f>IFERROR(IF($C118&gt;0,F118*$C118,""),0)</f>
        <v/>
      </c>
      <c r="E118" s="48"/>
      <c r="F118" s="40" t="s">
        <v>87</v>
      </c>
      <c r="G118" s="15"/>
      <c r="H118" s="7"/>
      <c r="J118" s="2"/>
    </row>
    <row r="119" spans="1:11" s="49" customFormat="1" ht="13.5" customHeight="1" x14ac:dyDescent="0.25">
      <c r="A119" s="47"/>
      <c r="B119" s="39" t="s">
        <v>66</v>
      </c>
      <c r="C119" s="65"/>
      <c r="D119" s="33" t="str">
        <f>IFERROR(IF($C119&gt;0,F119*$C119,""),0)</f>
        <v/>
      </c>
      <c r="E119" s="48"/>
      <c r="F119" s="40" t="s">
        <v>87</v>
      </c>
      <c r="G119" s="15"/>
      <c r="H119" s="7"/>
      <c r="J119" s="2"/>
    </row>
    <row r="120" spans="1:11" s="49" customFormat="1" ht="13.5" customHeight="1" x14ac:dyDescent="0.25">
      <c r="A120" s="47"/>
      <c r="B120" s="39" t="s">
        <v>67</v>
      </c>
      <c r="C120" s="65"/>
      <c r="D120" s="33" t="str">
        <f>IFERROR(IF($C120&gt;0,F120*$C120,""),0)</f>
        <v/>
      </c>
      <c r="E120" s="48"/>
      <c r="F120" s="40" t="s">
        <v>87</v>
      </c>
      <c r="G120" s="15"/>
      <c r="H120" s="7"/>
      <c r="J120" s="2"/>
    </row>
    <row r="121" spans="1:11" s="49" customFormat="1" ht="13.5" customHeight="1" x14ac:dyDescent="0.25">
      <c r="A121" s="47"/>
      <c r="B121" s="39" t="s">
        <v>68</v>
      </c>
      <c r="C121" s="65"/>
      <c r="D121" s="33" t="str">
        <f t="shared" ref="D121:D126" si="6">IF($C121&gt;0,F121*$C121,"")</f>
        <v/>
      </c>
      <c r="E121" s="48"/>
      <c r="F121" s="46">
        <v>95</v>
      </c>
      <c r="G121" s="15"/>
      <c r="H121" s="7"/>
      <c r="J121" s="2"/>
    </row>
    <row r="122" spans="1:11" s="49" customFormat="1" x14ac:dyDescent="0.25">
      <c r="A122" s="47"/>
      <c r="B122" s="50" t="s">
        <v>69</v>
      </c>
      <c r="C122" s="65"/>
      <c r="D122" s="33" t="str">
        <f t="shared" si="6"/>
        <v/>
      </c>
      <c r="E122" s="48"/>
      <c r="F122" s="44">
        <v>135</v>
      </c>
      <c r="G122" s="15"/>
      <c r="H122" s="7"/>
      <c r="J122" s="2"/>
    </row>
    <row r="123" spans="1:11" s="49" customFormat="1" x14ac:dyDescent="0.25">
      <c r="A123" s="47"/>
      <c r="B123" s="50" t="s">
        <v>70</v>
      </c>
      <c r="C123" s="65"/>
      <c r="D123" s="33" t="str">
        <f t="shared" si="6"/>
        <v/>
      </c>
      <c r="E123" s="48"/>
      <c r="F123" s="44">
        <v>0</v>
      </c>
      <c r="G123" s="15"/>
      <c r="H123" s="7"/>
      <c r="J123" s="2"/>
    </row>
    <row r="124" spans="1:11" x14ac:dyDescent="0.25">
      <c r="B124" s="66" t="s">
        <v>71</v>
      </c>
      <c r="C124" s="64"/>
      <c r="D124" s="33" t="str">
        <f t="shared" si="6"/>
        <v/>
      </c>
      <c r="E124" s="34"/>
      <c r="F124" s="35">
        <v>41</v>
      </c>
    </row>
    <row r="125" spans="1:11" x14ac:dyDescent="0.25">
      <c r="B125" s="66" t="s">
        <v>72</v>
      </c>
      <c r="C125" s="64"/>
      <c r="D125" s="33" t="str">
        <f t="shared" si="6"/>
        <v/>
      </c>
      <c r="E125" s="34"/>
      <c r="F125" s="35">
        <v>245</v>
      </c>
    </row>
    <row r="126" spans="1:11" x14ac:dyDescent="0.25">
      <c r="B126" s="66" t="s">
        <v>73</v>
      </c>
      <c r="C126" s="65"/>
      <c r="D126" s="33" t="str">
        <f t="shared" si="6"/>
        <v/>
      </c>
      <c r="E126" s="34"/>
      <c r="F126" s="45">
        <v>68.75</v>
      </c>
      <c r="H126" s="6"/>
      <c r="I126" s="37"/>
      <c r="K126" s="37"/>
    </row>
    <row r="127" spans="1:11" x14ac:dyDescent="0.25">
      <c r="B127" s="50" t="s">
        <v>74</v>
      </c>
      <c r="C127" s="65"/>
      <c r="D127" s="33" t="str">
        <f t="shared" ref="D127:D132" si="7">IF($C127&gt;0, $F127*C127, "")</f>
        <v/>
      </c>
      <c r="E127" s="34"/>
      <c r="F127" s="45">
        <v>68.75</v>
      </c>
      <c r="H127" s="6"/>
      <c r="I127" s="37"/>
      <c r="K127" s="37"/>
    </row>
    <row r="128" spans="1:11" x14ac:dyDescent="0.25">
      <c r="B128" s="50" t="s">
        <v>75</v>
      </c>
      <c r="C128" s="65"/>
      <c r="D128" s="33" t="str">
        <f t="shared" si="7"/>
        <v/>
      </c>
      <c r="E128" s="34"/>
      <c r="F128" s="45">
        <v>115</v>
      </c>
      <c r="H128" s="6"/>
      <c r="I128" s="37"/>
      <c r="K128" s="37"/>
    </row>
    <row r="129" spans="1:16" x14ac:dyDescent="0.25">
      <c r="B129" s="39" t="s">
        <v>76</v>
      </c>
      <c r="C129" s="65"/>
      <c r="D129" s="33" t="str">
        <f t="shared" si="7"/>
        <v/>
      </c>
      <c r="E129" s="34"/>
      <c r="F129" s="45">
        <v>155</v>
      </c>
      <c r="H129" s="6"/>
      <c r="I129" s="37"/>
      <c r="K129" s="37"/>
    </row>
    <row r="130" spans="1:16" x14ac:dyDescent="0.25">
      <c r="B130" s="39" t="s">
        <v>77</v>
      </c>
      <c r="C130" s="65"/>
      <c r="D130" s="33" t="str">
        <f t="shared" si="7"/>
        <v/>
      </c>
      <c r="E130" s="34"/>
      <c r="F130" s="45">
        <v>225</v>
      </c>
      <c r="H130" s="6"/>
      <c r="I130" s="37"/>
      <c r="K130" s="37"/>
    </row>
    <row r="131" spans="1:16" x14ac:dyDescent="0.25">
      <c r="B131" s="39" t="s">
        <v>78</v>
      </c>
      <c r="C131" s="65"/>
      <c r="D131" s="33" t="str">
        <f t="shared" si="7"/>
        <v/>
      </c>
      <c r="E131" s="34"/>
      <c r="F131" s="35">
        <v>925</v>
      </c>
    </row>
    <row r="132" spans="1:16" x14ac:dyDescent="0.25">
      <c r="B132" s="39" t="s">
        <v>79</v>
      </c>
      <c r="C132" s="32"/>
      <c r="D132" s="55" t="str">
        <f t="shared" si="7"/>
        <v/>
      </c>
      <c r="E132" s="34"/>
      <c r="F132" s="35">
        <v>33.33</v>
      </c>
    </row>
    <row r="133" spans="1:16" x14ac:dyDescent="0.25">
      <c r="B133" s="39" t="s">
        <v>99</v>
      </c>
      <c r="C133" s="32"/>
      <c r="D133" s="55" t="str">
        <f t="shared" ref="D133:D142" si="8">IF($C133&gt;0,F133*$C133,"")</f>
        <v/>
      </c>
      <c r="E133" s="34"/>
      <c r="F133" s="45">
        <v>475</v>
      </c>
    </row>
    <row r="134" spans="1:16" s="49" customFormat="1" x14ac:dyDescent="0.25">
      <c r="A134" s="47"/>
      <c r="B134" s="39" t="s">
        <v>80</v>
      </c>
      <c r="C134" s="32"/>
      <c r="D134" s="55" t="str">
        <f t="shared" si="8"/>
        <v/>
      </c>
      <c r="E134" s="48"/>
      <c r="F134" s="44">
        <v>330</v>
      </c>
      <c r="G134" s="15"/>
      <c r="H134" s="7"/>
      <c r="J134" s="2"/>
    </row>
    <row r="135" spans="1:16" x14ac:dyDescent="0.25">
      <c r="B135" s="39" t="s">
        <v>81</v>
      </c>
      <c r="C135" s="32"/>
      <c r="D135" s="55" t="str">
        <f t="shared" si="8"/>
        <v/>
      </c>
      <c r="E135" s="34"/>
      <c r="F135" s="35">
        <v>375</v>
      </c>
    </row>
    <row r="136" spans="1:16" x14ac:dyDescent="0.25">
      <c r="B136" s="39" t="s">
        <v>82</v>
      </c>
      <c r="C136" s="32"/>
      <c r="D136" s="55" t="str">
        <f t="shared" si="8"/>
        <v/>
      </c>
      <c r="E136" s="34"/>
      <c r="F136" s="35">
        <v>825</v>
      </c>
    </row>
    <row r="137" spans="1:16" x14ac:dyDescent="0.25">
      <c r="B137" s="39" t="s">
        <v>83</v>
      </c>
      <c r="C137" s="32"/>
      <c r="D137" s="33" t="str">
        <f t="shared" si="8"/>
        <v/>
      </c>
      <c r="E137" s="48"/>
      <c r="F137" s="46">
        <v>540</v>
      </c>
    </row>
    <row r="138" spans="1:16" x14ac:dyDescent="0.25">
      <c r="B138" s="39" t="s">
        <v>84</v>
      </c>
      <c r="C138" s="65"/>
      <c r="D138" s="33" t="str">
        <f t="shared" si="8"/>
        <v/>
      </c>
      <c r="E138" s="48"/>
      <c r="F138" s="46">
        <v>225</v>
      </c>
    </row>
    <row r="139" spans="1:16" s="49" customFormat="1" x14ac:dyDescent="0.25">
      <c r="A139" s="47"/>
      <c r="B139" s="71" t="s">
        <v>132</v>
      </c>
      <c r="C139" s="56"/>
      <c r="D139" s="33" t="str">
        <f t="shared" si="8"/>
        <v/>
      </c>
      <c r="E139" s="34"/>
      <c r="F139" s="35"/>
      <c r="G139" s="15"/>
      <c r="H139" s="6">
        <v>1</v>
      </c>
      <c r="I139" s="37">
        <v>2</v>
      </c>
      <c r="J139" s="1"/>
      <c r="K139" s="37">
        <v>1</v>
      </c>
      <c r="L139" s="37"/>
      <c r="M139" s="37"/>
      <c r="N139" s="28"/>
      <c r="O139" s="29"/>
      <c r="P139" s="18"/>
    </row>
    <row r="140" spans="1:16" s="49" customFormat="1" x14ac:dyDescent="0.25">
      <c r="A140" s="47"/>
      <c r="B140" s="39" t="s">
        <v>89</v>
      </c>
      <c r="C140" s="32"/>
      <c r="D140" s="33" t="str">
        <f t="shared" si="8"/>
        <v/>
      </c>
      <c r="E140" s="34"/>
      <c r="F140" s="35">
        <v>0</v>
      </c>
      <c r="G140" s="15"/>
      <c r="H140" s="6"/>
      <c r="I140" s="37"/>
      <c r="J140" s="1"/>
      <c r="K140" s="37"/>
      <c r="L140" s="37"/>
      <c r="M140" s="37"/>
      <c r="N140" s="28"/>
      <c r="O140" s="29"/>
      <c r="P140" s="18"/>
    </row>
    <row r="141" spans="1:16" x14ac:dyDescent="0.25">
      <c r="B141" s="50" t="s">
        <v>88</v>
      </c>
      <c r="C141" s="32">
        <v>1</v>
      </c>
      <c r="D141" s="33">
        <f>IF($C141&gt;0,F141*$C141,"")</f>
        <v>500</v>
      </c>
      <c r="E141" s="34"/>
      <c r="F141" s="35">
        <v>500</v>
      </c>
      <c r="H141" s="6"/>
      <c r="I141" s="37"/>
      <c r="K141" s="37">
        <v>3</v>
      </c>
      <c r="L141" s="37"/>
      <c r="M141" s="37"/>
      <c r="N141" s="28"/>
      <c r="O141" s="29"/>
    </row>
    <row r="142" spans="1:16" ht="13.8" thickBot="1" x14ac:dyDescent="0.3">
      <c r="B142" s="67" t="s">
        <v>85</v>
      </c>
      <c r="C142" s="32">
        <v>1</v>
      </c>
      <c r="D142" s="33">
        <f t="shared" si="8"/>
        <v>415</v>
      </c>
      <c r="E142" s="48"/>
      <c r="F142" s="46">
        <v>415</v>
      </c>
      <c r="H142" s="6"/>
      <c r="I142" s="37"/>
      <c r="K142" s="37">
        <v>4</v>
      </c>
      <c r="L142" s="37"/>
      <c r="M142" s="37"/>
      <c r="N142" s="28"/>
      <c r="O142" s="29"/>
    </row>
    <row r="143" spans="1:16" ht="14.4" thickTop="1" thickBot="1" x14ac:dyDescent="0.3">
      <c r="B143" s="13"/>
      <c r="D143" s="10">
        <f>SUM(D5:D142)</f>
        <v>60665</v>
      </c>
    </row>
    <row r="144" spans="1:16" s="49" customFormat="1" ht="13.8" thickTop="1" x14ac:dyDescent="0.25">
      <c r="A144" s="47"/>
      <c r="B144" s="68"/>
      <c r="C144" s="27"/>
      <c r="D144" s="17"/>
      <c r="E144" s="18"/>
      <c r="F144" s="19"/>
      <c r="G144" s="15"/>
      <c r="H144" s="7"/>
      <c r="J144" s="2"/>
    </row>
    <row r="145" spans="1:10" x14ac:dyDescent="0.25">
      <c r="D145" s="69"/>
      <c r="E145" s="49"/>
    </row>
    <row r="146" spans="1:10" s="49" customFormat="1" x14ac:dyDescent="0.25">
      <c r="A146" s="47"/>
      <c r="B146" s="68"/>
      <c r="C146" s="27"/>
      <c r="D146" s="17"/>
      <c r="E146" s="18"/>
      <c r="F146" s="19"/>
      <c r="G146" s="15"/>
      <c r="H146" s="7"/>
      <c r="J146" s="2"/>
    </row>
    <row r="148" spans="1:10" s="49" customFormat="1" x14ac:dyDescent="0.25">
      <c r="A148" s="47"/>
      <c r="B148" s="68"/>
      <c r="C148" s="27"/>
      <c r="D148" s="17"/>
      <c r="E148" s="18"/>
      <c r="F148" s="19"/>
      <c r="G148" s="15"/>
      <c r="H148" s="7"/>
      <c r="J148" s="2"/>
    </row>
    <row r="149" spans="1:10" x14ac:dyDescent="0.25">
      <c r="D149" s="69"/>
      <c r="E149" s="49"/>
    </row>
    <row r="150" spans="1:10" x14ac:dyDescent="0.25">
      <c r="B150" s="68"/>
    </row>
    <row r="151" spans="1:10" x14ac:dyDescent="0.25">
      <c r="D151" s="69"/>
      <c r="E151" s="49"/>
    </row>
    <row r="152" spans="1:10" s="49" customFormat="1" x14ac:dyDescent="0.25">
      <c r="A152" s="47"/>
      <c r="B152" s="38"/>
      <c r="C152" s="27"/>
      <c r="D152" s="17"/>
      <c r="E152" s="18"/>
      <c r="F152" s="19"/>
      <c r="G152" s="15"/>
      <c r="H152" s="7"/>
      <c r="J152" s="2"/>
    </row>
    <row r="153" spans="1:10" x14ac:dyDescent="0.25">
      <c r="D153" s="69"/>
      <c r="E153" s="49"/>
    </row>
    <row r="154" spans="1:10" s="49" customFormat="1" x14ac:dyDescent="0.25">
      <c r="A154" s="47"/>
      <c r="B154" s="68"/>
      <c r="C154" s="27"/>
      <c r="D154" s="69"/>
      <c r="F154" s="19"/>
      <c r="G154" s="15"/>
      <c r="H154" s="7"/>
      <c r="J154" s="2"/>
    </row>
    <row r="155" spans="1:10" x14ac:dyDescent="0.25">
      <c r="D155" s="69"/>
      <c r="E155" s="49"/>
    </row>
    <row r="156" spans="1:10" s="49" customFormat="1" x14ac:dyDescent="0.25">
      <c r="A156" s="47"/>
      <c r="B156" s="68"/>
      <c r="C156" s="27"/>
      <c r="D156" s="17"/>
      <c r="E156" s="18"/>
      <c r="F156" s="19"/>
      <c r="G156" s="15"/>
      <c r="H156" s="7"/>
      <c r="J156" s="2"/>
    </row>
    <row r="157" spans="1:10" s="49" customFormat="1" x14ac:dyDescent="0.25">
      <c r="A157" s="47"/>
      <c r="B157" s="38"/>
      <c r="C157" s="27"/>
      <c r="D157" s="17"/>
      <c r="E157" s="18"/>
      <c r="F157" s="19"/>
      <c r="G157" s="15"/>
      <c r="H157" s="7"/>
      <c r="J157" s="2"/>
    </row>
    <row r="158" spans="1:10" s="49" customFormat="1" x14ac:dyDescent="0.25">
      <c r="A158" s="47"/>
      <c r="B158" s="68"/>
      <c r="C158" s="27"/>
      <c r="D158" s="17"/>
      <c r="E158" s="18"/>
      <c r="F158" s="19"/>
      <c r="G158" s="15"/>
      <c r="H158" s="7"/>
      <c r="J158" s="2"/>
    </row>
    <row r="159" spans="1:10" x14ac:dyDescent="0.25">
      <c r="B159" s="68"/>
    </row>
    <row r="160" spans="1:10" x14ac:dyDescent="0.25">
      <c r="B160" s="68"/>
    </row>
  </sheetData>
  <protectedRanges>
    <protectedRange sqref="C6 C8 C11:C14 C16:C17 C19:C22 C24:C28 C30:C38 C40:C43 C45:C46 C48:C54 C56:C72 C74:C75 C77:C82 C84:C90 C92:C95 C140:C142 C97:C124 C126:C138" name="Options Column"/>
    <protectedRange sqref="C125" name="Options Column_1"/>
  </protectedRanges>
  <mergeCells count="1">
    <mergeCell ref="B1:C4"/>
  </mergeCells>
  <phoneticPr fontId="0" type="noConversion"/>
  <dataValidations count="3">
    <dataValidation type="list" allowBlank="1" showInputMessage="1" showErrorMessage="1" sqref="C54 C75 C77:C82 C84:C90 C121 C131:C132" xr:uid="{03E79745-4163-4520-84C3-6BE6F6D19DE9}">
      <formula1>$A$1:$A$2</formula1>
    </dataValidation>
    <dataValidation type="list" allowBlank="1" showInputMessage="1" showErrorMessage="1" sqref="C8:C9 C74 C45:C46 C92:C95 C140:C142 C97:C120 C56:C63 C30:C38 C24:C28 C19:C22 C16:C17 C11:C14 C6 C133:C138 C70:C72 C48:C53 C40:C43 C122:C130" xr:uid="{A3D43495-14A7-44A2-BCD9-5BE35AC2E13A}">
      <formula1>$A$1</formula1>
    </dataValidation>
    <dataValidation type="list" allowBlank="1" showInputMessage="1" showErrorMessage="1" sqref="C64:C69" xr:uid="{F99E6F13-750E-4DAE-BF74-231D73D6A6A3}">
      <formula1>$A$1:$A$5</formula1>
    </dataValidation>
  </dataValidations>
  <pageMargins left="0.16" right="0.14000000000000001" top="0.14000000000000001" bottom="0.21" header="0.13" footer="0.19"/>
  <pageSetup paperSize="9" scale="83" orientation="landscape" horizontalDpi="300" verticalDpi="300" r:id="rId1"/>
  <headerFooter alignWithMargins="0"/>
  <ignoredErrors>
    <ignoredError sqref="D97 D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Prices</vt:lpstr>
      <vt:lpstr>Prices!Obszar_wydruku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Bartosz Cieluch</cp:lastModifiedBy>
  <cp:lastPrinted>2024-08-29T10:22:22Z</cp:lastPrinted>
  <dcterms:created xsi:type="dcterms:W3CDTF">2000-11-27T14:50:11Z</dcterms:created>
  <dcterms:modified xsi:type="dcterms:W3CDTF">2026-01-23T16:19:48Z</dcterms:modified>
</cp:coreProperties>
</file>